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odnar\Desktop\"/>
    </mc:Choice>
  </mc:AlternateContent>
  <xr:revisionPtr revIDLastSave="0" documentId="8_{F2952F75-CCD7-4883-8795-8DF35C2AF013}" xr6:coauthVersionLast="36" xr6:coauthVersionMax="36" xr10:uidLastSave="{00000000-0000-0000-0000-000000000000}"/>
  <bookViews>
    <workbookView xWindow="0" yWindow="0" windowWidth="23040" windowHeight="9060" xr2:uid="{7834ED4B-94FD-4F6F-A25A-937BEA0CA38B}"/>
  </bookViews>
  <sheets>
    <sheet name="DATA" sheetId="1" r:id="rId1"/>
    <sheet name="PRINT" sheetId="2" r:id="rId2"/>
    <sheet name="PROCEDURES" sheetId="3" r:id="rId3"/>
    <sheet name="MILEAGE GUIDE" sheetId="4" r:id="rId4"/>
    <sheet name="POLICY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  <c r="E48" i="2"/>
  <c r="J47" i="2"/>
  <c r="L44" i="2"/>
  <c r="K44" i="2"/>
  <c r="J44" i="2"/>
  <c r="I44" i="2"/>
  <c r="H44" i="2"/>
  <c r="F44" i="2"/>
  <c r="C44" i="2"/>
  <c r="B44" i="2"/>
  <c r="L43" i="2"/>
  <c r="K43" i="2"/>
  <c r="J43" i="2"/>
  <c r="I43" i="2"/>
  <c r="H43" i="2"/>
  <c r="F43" i="2"/>
  <c r="C43" i="2"/>
  <c r="B43" i="2"/>
  <c r="L42" i="2"/>
  <c r="K42" i="2"/>
  <c r="J42" i="2"/>
  <c r="I42" i="2"/>
  <c r="H42" i="2"/>
  <c r="F42" i="2"/>
  <c r="C42" i="2"/>
  <c r="B42" i="2"/>
  <c r="L41" i="2"/>
  <c r="K41" i="2"/>
  <c r="J41" i="2"/>
  <c r="I41" i="2"/>
  <c r="H41" i="2"/>
  <c r="F41" i="2"/>
  <c r="C41" i="2"/>
  <c r="B41" i="2"/>
  <c r="L37" i="2"/>
  <c r="H37" i="2"/>
  <c r="E37" i="2"/>
  <c r="D37" i="2"/>
  <c r="C37" i="2"/>
  <c r="B37" i="2"/>
  <c r="L36" i="2"/>
  <c r="H36" i="2"/>
  <c r="E36" i="2"/>
  <c r="D36" i="2"/>
  <c r="C36" i="2"/>
  <c r="B36" i="2"/>
  <c r="L35" i="2"/>
  <c r="H35" i="2"/>
  <c r="E35" i="2"/>
  <c r="D35" i="2"/>
  <c r="C35" i="2"/>
  <c r="B35" i="2"/>
  <c r="L34" i="2"/>
  <c r="H34" i="2"/>
  <c r="E34" i="2"/>
  <c r="D34" i="2"/>
  <c r="C34" i="2"/>
  <c r="B34" i="2"/>
  <c r="K29" i="2"/>
  <c r="J29" i="2"/>
  <c r="I29" i="2"/>
  <c r="H29" i="2"/>
  <c r="G29" i="2"/>
  <c r="F29" i="2"/>
  <c r="E29" i="2"/>
  <c r="K28" i="2"/>
  <c r="J28" i="2"/>
  <c r="I28" i="2"/>
  <c r="H28" i="2"/>
  <c r="G28" i="2"/>
  <c r="F28" i="2"/>
  <c r="E28" i="2"/>
  <c r="K27" i="2"/>
  <c r="J27" i="2"/>
  <c r="L27" i="2" s="1"/>
  <c r="I27" i="2"/>
  <c r="H27" i="2"/>
  <c r="G27" i="2"/>
  <c r="F27" i="2"/>
  <c r="E27" i="2"/>
  <c r="K26" i="2"/>
  <c r="J26" i="2"/>
  <c r="I26" i="2"/>
  <c r="H26" i="2"/>
  <c r="G26" i="2"/>
  <c r="F26" i="2"/>
  <c r="E26" i="2"/>
  <c r="K25" i="2"/>
  <c r="J25" i="2"/>
  <c r="I25" i="2"/>
  <c r="H25" i="2"/>
  <c r="G25" i="2"/>
  <c r="F25" i="2"/>
  <c r="E25" i="2"/>
  <c r="K24" i="2"/>
  <c r="J24" i="2"/>
  <c r="I24" i="2"/>
  <c r="H24" i="2"/>
  <c r="G24" i="2"/>
  <c r="F24" i="2"/>
  <c r="E24" i="2"/>
  <c r="K23" i="2"/>
  <c r="J23" i="2"/>
  <c r="I23" i="2"/>
  <c r="H23" i="2"/>
  <c r="G23" i="2"/>
  <c r="F23" i="2"/>
  <c r="E23" i="2"/>
  <c r="K22" i="2"/>
  <c r="J22" i="2"/>
  <c r="I22" i="2"/>
  <c r="H22" i="2"/>
  <c r="G22" i="2"/>
  <c r="F22" i="2"/>
  <c r="E22" i="2"/>
  <c r="K21" i="2"/>
  <c r="J21" i="2"/>
  <c r="I21" i="2"/>
  <c r="H21" i="2"/>
  <c r="G21" i="2"/>
  <c r="F21" i="2"/>
  <c r="E21" i="2"/>
  <c r="K20" i="2"/>
  <c r="J20" i="2"/>
  <c r="I20" i="2"/>
  <c r="H20" i="2"/>
  <c r="G20" i="2"/>
  <c r="F20" i="2"/>
  <c r="E20" i="2"/>
  <c r="K19" i="2"/>
  <c r="J19" i="2"/>
  <c r="J30" i="2" s="1"/>
  <c r="I19" i="2"/>
  <c r="H19" i="2"/>
  <c r="G19" i="2"/>
  <c r="F19" i="2"/>
  <c r="E19" i="2"/>
  <c r="K18" i="2"/>
  <c r="J18" i="2"/>
  <c r="I18" i="2"/>
  <c r="H18" i="2"/>
  <c r="G18" i="2"/>
  <c r="F18" i="2"/>
  <c r="E18" i="2"/>
  <c r="K16" i="2"/>
  <c r="J16" i="2"/>
  <c r="I16" i="2"/>
  <c r="H16" i="2"/>
  <c r="G16" i="2"/>
  <c r="F16" i="2"/>
  <c r="E16" i="2"/>
  <c r="K15" i="2"/>
  <c r="J15" i="2"/>
  <c r="I15" i="2"/>
  <c r="H15" i="2"/>
  <c r="G15" i="2"/>
  <c r="F15" i="2"/>
  <c r="E15" i="2"/>
  <c r="K14" i="2"/>
  <c r="J14" i="2"/>
  <c r="I14" i="2"/>
  <c r="H14" i="2"/>
  <c r="G14" i="2"/>
  <c r="F14" i="2"/>
  <c r="E14" i="2"/>
  <c r="K13" i="2"/>
  <c r="J13" i="2"/>
  <c r="I13" i="2"/>
  <c r="H13" i="2"/>
  <c r="G13" i="2"/>
  <c r="F13" i="2"/>
  <c r="E13" i="2"/>
  <c r="L13" i="2" s="1"/>
  <c r="K11" i="2"/>
  <c r="J11" i="2"/>
  <c r="I11" i="2"/>
  <c r="H11" i="2"/>
  <c r="G11" i="2"/>
  <c r="F11" i="2"/>
  <c r="E11" i="2"/>
  <c r="K10" i="2"/>
  <c r="J10" i="2"/>
  <c r="I10" i="2"/>
  <c r="H10" i="2"/>
  <c r="G10" i="2"/>
  <c r="F10" i="2"/>
  <c r="E10" i="2"/>
  <c r="E6" i="2"/>
  <c r="J4" i="2"/>
  <c r="G4" i="2"/>
  <c r="C4" i="2"/>
  <c r="L2" i="2"/>
  <c r="I2" i="2"/>
  <c r="E64" i="1"/>
  <c r="L63" i="1"/>
  <c r="L62" i="1"/>
  <c r="L61" i="1"/>
  <c r="L60" i="1"/>
  <c r="L59" i="1"/>
  <c r="L58" i="1"/>
  <c r="L57" i="1"/>
  <c r="Q56" i="1"/>
  <c r="P56" i="1"/>
  <c r="O56" i="1"/>
  <c r="N56" i="1"/>
  <c r="L56" i="1"/>
  <c r="Q55" i="1"/>
  <c r="P55" i="1"/>
  <c r="O55" i="1"/>
  <c r="N55" i="1"/>
  <c r="L55" i="1"/>
  <c r="Q54" i="1"/>
  <c r="P54" i="1"/>
  <c r="O54" i="1"/>
  <c r="N54" i="1"/>
  <c r="L54" i="1"/>
  <c r="Q53" i="1"/>
  <c r="P53" i="1"/>
  <c r="O53" i="1"/>
  <c r="N53" i="1"/>
  <c r="K53" i="1"/>
  <c r="K64" i="1" s="1"/>
  <c r="J53" i="1"/>
  <c r="J64" i="1" s="1"/>
  <c r="I53" i="1"/>
  <c r="I64" i="1" s="1"/>
  <c r="H53" i="1"/>
  <c r="H64" i="1" s="1"/>
  <c r="G53" i="1"/>
  <c r="G64" i="1" s="1"/>
  <c r="F53" i="1"/>
  <c r="L53" i="1" s="1"/>
  <c r="L64" i="1" s="1"/>
  <c r="E91" i="1" s="1"/>
  <c r="E92" i="1" s="1"/>
  <c r="E53" i="1"/>
  <c r="L52" i="1"/>
  <c r="L50" i="1"/>
  <c r="L49" i="1"/>
  <c r="L48" i="1"/>
  <c r="L47" i="1"/>
  <c r="E43" i="1"/>
  <c r="E9" i="2" s="1"/>
  <c r="F9" i="2" s="1"/>
  <c r="G9" i="2" s="1"/>
  <c r="H9" i="2" s="1"/>
  <c r="I9" i="2" s="1"/>
  <c r="J9" i="2" s="1"/>
  <c r="K9" i="2" s="1"/>
  <c r="E40" i="1"/>
  <c r="I38" i="1"/>
  <c r="F43" i="1" l="1"/>
  <c r="G43" i="1" s="1"/>
  <c r="H43" i="1" s="1"/>
  <c r="I43" i="1" s="1"/>
  <c r="J43" i="1" s="1"/>
  <c r="K43" i="1" s="1"/>
  <c r="L16" i="2"/>
  <c r="L15" i="2"/>
  <c r="H30" i="2"/>
  <c r="G30" i="2"/>
  <c r="L22" i="2"/>
  <c r="L25" i="2"/>
  <c r="L14" i="2"/>
  <c r="I30" i="2"/>
  <c r="L28" i="2"/>
  <c r="L21" i="2"/>
  <c r="L20" i="2"/>
  <c r="K30" i="2"/>
  <c r="L29" i="2"/>
  <c r="E30" i="2"/>
  <c r="L24" i="2"/>
  <c r="L26" i="2"/>
  <c r="L18" i="2"/>
  <c r="F30" i="2"/>
  <c r="L23" i="2"/>
  <c r="L19" i="2"/>
  <c r="E94" i="1"/>
  <c r="F64" i="1"/>
  <c r="L30" i="2" l="1"/>
  <c r="E49" i="2" s="1"/>
  <c r="J49" i="2" l="1"/>
</calcChain>
</file>

<file path=xl/sharedStrings.xml><?xml version="1.0" encoding="utf-8"?>
<sst xmlns="http://schemas.openxmlformats.org/spreadsheetml/2006/main" count="488" uniqueCount="379">
  <si>
    <t>BERKSHIRE COMMUNITY COLLEGE</t>
  </si>
  <si>
    <t>EXPENSE VOUCHER</t>
  </si>
  <si>
    <t>FOR TRAVEL AFTER 07/01/2022</t>
  </si>
  <si>
    <t>NAME:</t>
  </si>
  <si>
    <t>Vendor #</t>
  </si>
  <si>
    <t xml:space="preserve">     - Enter Vendor Number if Known</t>
  </si>
  <si>
    <t>Address:</t>
  </si>
  <si>
    <t>City, State, Zip</t>
  </si>
  <si>
    <t>EXAMPLE:</t>
  </si>
  <si>
    <t>DATE:</t>
  </si>
  <si>
    <t>DAY (DD) (MONDAY):</t>
  </si>
  <si>
    <t>- Enter the Monday date for the week of Travel or Expenditure(s)</t>
  </si>
  <si>
    <t>MONTH (MM):</t>
  </si>
  <si>
    <t>-  Enter the month of Travel or Expenditure(s) (January = 1, February = 2, etc.)</t>
  </si>
  <si>
    <t>YEAR (YYYY):</t>
  </si>
  <si>
    <t>-  Enter the year of Travel or Expenditures(s)</t>
  </si>
  <si>
    <t>PURPOSE OF EXPENSE:</t>
  </si>
  <si>
    <t>IF CHECK REQUEST:</t>
  </si>
  <si>
    <t>- "Click" for non travel related expenses</t>
  </si>
  <si>
    <t>TRAVEL REIMBURSEMENT:</t>
  </si>
  <si>
    <t>CLASSIFICATION:</t>
  </si>
  <si>
    <t>NON UNIT</t>
  </si>
  <si>
    <t>- If Non Unit member, Enter an "X"</t>
  </si>
  <si>
    <t>MCCC</t>
  </si>
  <si>
    <t>- If MCCC member, Enter an "X"</t>
  </si>
  <si>
    <t>AFSCME</t>
  </si>
  <si>
    <t>- If AFSCME member, Enter an "X"</t>
  </si>
  <si>
    <t>OTHER</t>
  </si>
  <si>
    <t>- If None of the above, Enter an "X"</t>
  </si>
  <si>
    <t>- "Click" for travel related expenses</t>
  </si>
  <si>
    <t>MON</t>
  </si>
  <si>
    <t>TUE</t>
  </si>
  <si>
    <t>WED</t>
  </si>
  <si>
    <t>THU</t>
  </si>
  <si>
    <t>FRI</t>
  </si>
  <si>
    <t>SAT</t>
  </si>
  <si>
    <t>SUN</t>
  </si>
  <si>
    <t>TOTALS</t>
  </si>
  <si>
    <t>DATE</t>
  </si>
  <si>
    <t>CITY</t>
  </si>
  <si>
    <t>COMPANY CONTACTED</t>
  </si>
  <si>
    <t>EXPENSES</t>
  </si>
  <si>
    <t xml:space="preserve">  AIRFARE</t>
  </si>
  <si>
    <t>This section for expenses</t>
  </si>
  <si>
    <t>BILLED</t>
  </si>
  <si>
    <t xml:space="preserve"> LODGING</t>
  </si>
  <si>
    <t>directly billed to BCC.</t>
  </si>
  <si>
    <t xml:space="preserve">TO </t>
  </si>
  <si>
    <t xml:space="preserve">  ENTERTAINMENT</t>
  </si>
  <si>
    <t>BCC</t>
  </si>
  <si>
    <t xml:space="preserve">  MISC.</t>
  </si>
  <si>
    <r>
      <rPr>
        <b/>
        <sz val="12"/>
        <color rgb="FF00B0F0"/>
        <rFont val="Arial"/>
        <family val="2"/>
      </rPr>
      <t xml:space="preserve">Expense Area - </t>
    </r>
    <r>
      <rPr>
        <b/>
        <sz val="12"/>
        <color rgb="FF00B050"/>
        <rFont val="Arial"/>
        <family val="2"/>
      </rPr>
      <t>Enter expenses to be reimbursed below</t>
    </r>
    <r>
      <rPr>
        <b/>
        <sz val="12"/>
        <color rgb="FF00B0F0"/>
        <rFont val="Arial"/>
        <family val="2"/>
      </rPr>
      <t xml:space="preserve">  - </t>
    </r>
    <r>
      <rPr>
        <b/>
        <sz val="12"/>
        <color rgb="FFFF0000"/>
        <rFont val="Arial"/>
        <family val="2"/>
      </rPr>
      <t>DO  NOT  CUT OR COPY  AND  PASTE  DATA</t>
    </r>
  </si>
  <si>
    <t>ENTER MILES DRIVEN HERE ----&gt;</t>
  </si>
  <si>
    <t>PER DIEM GUIDE</t>
  </si>
  <si>
    <t>BREAKFAST</t>
  </si>
  <si>
    <t xml:space="preserve">LUNCH </t>
  </si>
  <si>
    <t>DINNER</t>
  </si>
  <si>
    <t>ENTERTAINMENT (explain below)</t>
  </si>
  <si>
    <t>LODGING</t>
  </si>
  <si>
    <t>AUTO RENTAL</t>
  </si>
  <si>
    <t>TOLL CALCULATOR:</t>
  </si>
  <si>
    <t>PARKING / TOLLS / GAS</t>
  </si>
  <si>
    <t>https://www.ezdrivema/TollCalculator</t>
  </si>
  <si>
    <t>TAXI</t>
  </si>
  <si>
    <t>TELEPHONE / FAX</t>
  </si>
  <si>
    <t>MISC. / CK REQUEST ( explain below)</t>
  </si>
  <si>
    <t>Enter amount and explain in Misc. section below.</t>
  </si>
  <si>
    <t>TOTAL EXPENSES</t>
  </si>
  <si>
    <t>An amount should be shown here for check requests and reimbursed expenses</t>
  </si>
  <si>
    <t>EXPLANATION OF BUSINESS ENTERTAINMENT (ATTACH SEPARATE SHEET IF MORE SPACE IS REQUIRED)</t>
  </si>
  <si>
    <t>PLACE</t>
  </si>
  <si>
    <t>TYPE</t>
  </si>
  <si>
    <t>BUSINESS PURPOSE</t>
  </si>
  <si>
    <t>NAMES, TITLES, &amp; CO. AFFILIATION</t>
  </si>
  <si>
    <t>AMOUNT</t>
  </si>
  <si>
    <t>EXPLANATION OF MISC. / CK REQUEST EXPENDITURES</t>
  </si>
  <si>
    <t>EXPLANATION</t>
  </si>
  <si>
    <t>Note: Amount must be entered in above "Expense Area"</t>
  </si>
  <si>
    <t>Provide explanation / special instructions for misc. entries above.</t>
  </si>
  <si>
    <t>EXPENSE DISTRIBUTION</t>
  </si>
  <si>
    <t>SOURCE #</t>
  </si>
  <si>
    <t>DEPT. #</t>
  </si>
  <si>
    <t>CODE</t>
  </si>
  <si>
    <t>" L "  #</t>
  </si>
  <si>
    <t>Enter Source # - 5 digit number</t>
  </si>
  <si>
    <t>Enter Dept. # - 4 digit number</t>
  </si>
  <si>
    <t>Code - Accounting Use Only</t>
  </si>
  <si>
    <t>Enter " L " # - Grant only expenditures</t>
  </si>
  <si>
    <t>CASH SUMMARY</t>
  </si>
  <si>
    <t>CASH ADVANCED</t>
  </si>
  <si>
    <t>Enter any Cash Advances received.</t>
  </si>
  <si>
    <t>CASH EXPENSE</t>
  </si>
  <si>
    <t>Total Expenses.</t>
  </si>
  <si>
    <t>BALANCE</t>
  </si>
  <si>
    <t>Total Expenses to be reimbursed.</t>
  </si>
  <si>
    <t>Vendor #:</t>
  </si>
  <si>
    <t>C / S / Z:</t>
  </si>
  <si>
    <t>MILES DRIVEN</t>
  </si>
  <si>
    <t>SIGNATURE:</t>
  </si>
  <si>
    <t>APPROVED BY:</t>
  </si>
  <si>
    <t>AUDITED BY:</t>
  </si>
  <si>
    <t xml:space="preserve">BERKSHIRE COMMUNITY COLLEGE - </t>
  </si>
  <si>
    <t xml:space="preserve">Travel Reimbursement - </t>
  </si>
  <si>
    <t>Complete Expense Voucher/Ck Request Form.</t>
  </si>
  <si>
    <t>Include Source of Funds (SOF) &amp; Department to be charged.</t>
  </si>
  <si>
    <t>Signature of traveler, required.</t>
  </si>
  <si>
    <t>Signature of Div/Dept Head, required.</t>
  </si>
  <si>
    <t>Attach original receipts.</t>
  </si>
  <si>
    <t>Check Request -</t>
  </si>
  <si>
    <t>To reimburse an employee:</t>
  </si>
  <si>
    <t>Signature of person being reimbursed, required.</t>
  </si>
  <si>
    <t>To pay a vendor for goods:</t>
  </si>
  <si>
    <r>
      <t xml:space="preserve">Complete Expense Voucher/Ck Request Form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goods have been received.</t>
    </r>
  </si>
  <si>
    <t>Attach original receipts/invoice.</t>
  </si>
  <si>
    <t>To pay an individual or a vendor for services rendered:</t>
  </si>
  <si>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any service is provided, complete Commonwealth of Massachusetts Standard Contract Form (Shared Drive/Forms Folder/Contract-T&amp;C-W9).</t>
    </r>
  </si>
  <si>
    <r>
      <t xml:space="preserve">Complete an Expense Voucher/Ck Request Form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services are complete.</t>
    </r>
  </si>
  <si>
    <t>Attach approved invoice and send to the business office.</t>
  </si>
  <si>
    <t>NOTE:</t>
  </si>
  <si>
    <t>BELOW MILEAGE IS FOR ROUND TRIP TRAVEL</t>
  </si>
  <si>
    <t>STANDARD MILEAGE REIMBURSEMENTS FROM PITTSFIELD COMMUNITY AND STATE COLLEGES</t>
  </si>
  <si>
    <t>BRISTOL</t>
  </si>
  <si>
    <t>NORTHERN ESSEX</t>
  </si>
  <si>
    <t xml:space="preserve">Fall River </t>
  </si>
  <si>
    <t>. . . . . . . . . . . . . . . . . . . . . . . . . . .</t>
  </si>
  <si>
    <t>Haverhill  . . . . . . . . . . . . . . . . . . . . . . . .</t>
  </si>
  <si>
    <t xml:space="preserve">New Bedford . . . . . . . . . . . . . . . . . . . . </t>
  </si>
  <si>
    <t xml:space="preserve">Lawrence . . . . . . . . . . . . . . . . . . </t>
  </si>
  <si>
    <r>
      <t>BUNKER HILL</t>
    </r>
    <r>
      <rPr>
        <sz val="11"/>
        <color theme="1"/>
        <rFont val="Calibri"/>
        <family val="2"/>
        <scheme val="minor"/>
      </rPr>
      <t xml:space="preserve"> </t>
    </r>
  </si>
  <si>
    <t>WORCESTER</t>
  </si>
  <si>
    <t>Boston . . . . . . . . . . . . . . . . . . . . . . . . .</t>
  </si>
  <si>
    <t>Quinsigamond  . . . . . . . . . . . . .</t>
  </si>
  <si>
    <t>CAPE COD</t>
  </si>
  <si>
    <r>
      <t>ROXBURY</t>
    </r>
    <r>
      <rPr>
        <sz val="11"/>
        <color theme="1"/>
        <rFont val="Calibri"/>
        <family val="2"/>
        <scheme val="minor"/>
      </rPr>
      <t xml:space="preserve"> . . . . . . . . . . . . . . . . . . . . . . . . . . . </t>
    </r>
  </si>
  <si>
    <t xml:space="preserve">West Barnstable. . . . . . . . . . . . . . . . . . . . </t>
  </si>
  <si>
    <t>RHODE ISLAND</t>
  </si>
  <si>
    <t>SPRINGFIELD</t>
  </si>
  <si>
    <t xml:space="preserve">Rhode Island  . . . . . . . . . . . . . . . . . . . . . . </t>
  </si>
  <si>
    <t xml:space="preserve">Springfield Technical . . . . . . . . </t>
  </si>
  <si>
    <t>GREENFIELD</t>
  </si>
  <si>
    <t>UMASS</t>
  </si>
  <si>
    <t xml:space="preserve">Greenfield Community College. . . . . . . . . . . . . . . . . . . . . </t>
  </si>
  <si>
    <t>Amherst . . . . . . . . . . . . . . . . . . .</t>
  </si>
  <si>
    <t>HOLYOKE</t>
  </si>
  <si>
    <t xml:space="preserve">Holyoke Community College. . . . . . . . . . . . . . . . . . . . . . . . . . . . </t>
  </si>
  <si>
    <t>AIRPORTS</t>
  </si>
  <si>
    <t>MASSACHUSETTS BAY</t>
  </si>
  <si>
    <t>Albany Airport . . . . . . . . . . . . . .</t>
  </si>
  <si>
    <t>Wellesley Hills . . . . . . . . . . . . . . . . . . . . . . .</t>
  </si>
  <si>
    <t xml:space="preserve">Bradley Airport . . . . . . . . . . . . . </t>
  </si>
  <si>
    <t>Framingham . . . . . . . . . . . . . . . . . . . . . . . . .</t>
  </si>
  <si>
    <t>JFK Airport . . . . . . . . . . . . . . . . .</t>
  </si>
  <si>
    <t>MASSACHUSETTS COLLEGE OF LIBERAL ARTS</t>
  </si>
  <si>
    <t>LaGuardia Airport . . . . . . . . . . .</t>
  </si>
  <si>
    <t>North Adams . . . . . . . . . . . . . . . . . . . . . . . .</t>
  </si>
  <si>
    <t>Logan Airport . . . . . . . . . . . . . . .</t>
  </si>
  <si>
    <t>MASSAOIT</t>
  </si>
  <si>
    <t>HOSPITALS</t>
  </si>
  <si>
    <t xml:space="preserve">Brockton . . . . . . . . . . . . . . . . . . . . . . . . . . . . </t>
  </si>
  <si>
    <t>Berkshire Medical  . . . . . . . . .</t>
  </si>
  <si>
    <t xml:space="preserve">Canton  . . . . . . . . . . . . . . . . . . . . . . . . . . . . . </t>
  </si>
  <si>
    <t xml:space="preserve">Fairview Hospital  . . . . . . . . . . . </t>
  </si>
  <si>
    <t>MIDDLESEX</t>
  </si>
  <si>
    <t>Hillcrest Hospital. . . . . . . . . . . .</t>
  </si>
  <si>
    <t xml:space="preserve">Bedford  . . . . . . . . . . . . . . . . . . . . . . . . . . . . </t>
  </si>
  <si>
    <t>North Adams Regional . . . . . . .</t>
  </si>
  <si>
    <t>Lowell . . . . . . . . . . . . . . . . . . . . . . . . . . . . . .</t>
  </si>
  <si>
    <t>MOUNT WACHUSETT</t>
  </si>
  <si>
    <t xml:space="preserve">Gardner  . . . . . . . . . . . . . . . . . . . . . . . . . . . . </t>
  </si>
  <si>
    <t>NORTH SHORE</t>
  </si>
  <si>
    <t>Beverly . . . . . . . . . . . . . . . . . . . . . . . . . . . . .</t>
  </si>
  <si>
    <t xml:space="preserve">Danvers  . . . . . . . . . . . . . . . . . . . . . . . . . . . . </t>
  </si>
  <si>
    <t>Other mileage information may be obtained from Yahoo.maps.com or Mapquest.com</t>
  </si>
  <si>
    <t>TABLE OF CONTENTS</t>
  </si>
  <si>
    <t>Travel-at-a-Glance</t>
  </si>
  <si>
    <t>One Way Mileage from Pittsfield</t>
  </si>
  <si>
    <t>Massachusetts Turnpike Schedule</t>
  </si>
  <si>
    <t>Travel Request</t>
  </si>
  <si>
    <t>Prepayments v. Reimbursements</t>
  </si>
  <si>
    <t>Blanket Travel</t>
  </si>
  <si>
    <t>Travel Voucher</t>
  </si>
  <si>
    <t>Mileage Reimbursement</t>
  </si>
  <si>
    <t>Toll Reimbursement</t>
  </si>
  <si>
    <t>Parking Reimbursement</t>
  </si>
  <si>
    <t>Meal Reimbursement</t>
  </si>
  <si>
    <t>Meal Schedules</t>
  </si>
  <si>
    <t>Conference Meals</t>
  </si>
  <si>
    <t>Hotels</t>
  </si>
  <si>
    <t>Conference/Registration Fees</t>
  </si>
  <si>
    <t>Business Reimbursements</t>
  </si>
  <si>
    <t>Advances</t>
  </si>
  <si>
    <t>Summary</t>
  </si>
  <si>
    <t>South County Reimbursement</t>
  </si>
  <si>
    <t>TRAVEL-AT-A-GLANCE</t>
  </si>
  <si>
    <r>
      <t>REIMBURSEMENT PROCEDURE:</t>
    </r>
    <r>
      <rPr>
        <b/>
        <sz val="12"/>
        <color indexed="8"/>
        <rFont val="Times New Roman"/>
        <family val="1"/>
      </rPr>
      <t xml:space="preserve">   </t>
    </r>
    <r>
      <rPr>
        <sz val="12"/>
        <color indexed="8"/>
        <rFont val="Times New Roman"/>
        <family val="1"/>
      </rPr>
      <t xml:space="preserve">There are 2 forms used for reimbursement.  </t>
    </r>
  </si>
  <si>
    <t>Travel Request Form</t>
  </si>
  <si>
    <t xml:space="preserve">FY21 On-Line Expense Voucher_Check Request Form </t>
  </si>
  <si>
    <t>IMPORTANT:</t>
  </si>
  <si>
    <r>
      <t xml:space="preserve">Submit a </t>
    </r>
    <r>
      <rPr>
        <b/>
        <sz val="12"/>
        <color indexed="8"/>
        <rFont val="Times New Roman"/>
        <family val="1"/>
      </rPr>
      <t>SIGNED</t>
    </r>
    <r>
      <rPr>
        <sz val="12"/>
        <color indexed="8"/>
        <rFont val="Times New Roman"/>
        <family val="1"/>
      </rPr>
      <t xml:space="preserve"> and </t>
    </r>
    <r>
      <rPr>
        <b/>
        <sz val="12"/>
        <color indexed="8"/>
        <rFont val="Times New Roman"/>
        <family val="1"/>
      </rPr>
      <t>DATED</t>
    </r>
    <r>
      <rPr>
        <sz val="12"/>
        <color indexed="8"/>
        <rFont val="Times New Roman"/>
        <family val="1"/>
      </rPr>
      <t xml:space="preserve"> Travel Request </t>
    </r>
    <r>
      <rPr>
        <b/>
        <sz val="12"/>
        <color indexed="8"/>
        <rFont val="Times New Roman"/>
        <family val="1"/>
      </rPr>
      <t>PRIOR</t>
    </r>
    <r>
      <rPr>
        <sz val="12"/>
        <color indexed="8"/>
        <rFont val="Times New Roman"/>
        <family val="1"/>
      </rPr>
      <t xml:space="preserve"> to your trip</t>
    </r>
  </si>
  <si>
    <r>
      <t xml:space="preserve">Submit a </t>
    </r>
    <r>
      <rPr>
        <b/>
        <sz val="12"/>
        <color indexed="8"/>
        <rFont val="Times New Roman"/>
        <family val="1"/>
      </rPr>
      <t>SIGNED AND DATED</t>
    </r>
    <r>
      <rPr>
        <sz val="12"/>
        <color indexed="8"/>
        <rFont val="Times New Roman"/>
        <family val="1"/>
      </rPr>
      <t xml:space="preserve"> Travel Form  when you return (located in the forms directory on the shared drive).</t>
    </r>
  </si>
  <si>
    <r>
      <t xml:space="preserve">Attach all </t>
    </r>
    <r>
      <rPr>
        <b/>
        <sz val="12"/>
        <color indexed="8"/>
        <rFont val="Times New Roman"/>
        <family val="1"/>
      </rPr>
      <t>ORIGINAL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RECEIPTS</t>
    </r>
    <r>
      <rPr>
        <sz val="12"/>
        <color indexed="8"/>
        <rFont val="Times New Roman"/>
        <family val="1"/>
      </rPr>
      <t xml:space="preserve"> for requested reimbursement.</t>
    </r>
  </si>
  <si>
    <t>REIMBURSEMENT SCHEDULE:</t>
  </si>
  <si>
    <t>MILEAGE</t>
  </si>
  <si>
    <t>PARKING</t>
  </si>
  <si>
    <t>TOLLS</t>
  </si>
  <si>
    <t>MCCC Unit Employees</t>
  </si>
  <si>
    <t>Yes</t>
  </si>
  <si>
    <t>AFSCME Unit Employees</t>
  </si>
  <si>
    <t>Non-Unit Professionals</t>
  </si>
  <si>
    <t>LUNCH</t>
  </si>
  <si>
    <r>
      <rPr>
        <b/>
        <u/>
        <sz val="12"/>
        <color indexed="8"/>
        <rFont val="Times New Roman"/>
        <family val="1"/>
      </rPr>
      <t>LACK OF DATES AND SIGNATURES BY THE TRAVELER, THE SUPERVISOR AND/OR</t>
    </r>
    <r>
      <rPr>
        <sz val="12"/>
        <color indexed="8"/>
        <rFont val="Times New Roman"/>
        <family val="1"/>
      </rPr>
      <t xml:space="preserve"> </t>
    </r>
  </si>
  <si>
    <r>
      <rPr>
        <b/>
        <u/>
        <sz val="12"/>
        <color indexed="8"/>
        <rFont val="Times New Roman"/>
        <family val="1"/>
      </rPr>
      <t>THE COST CENTER HEAD (IF REQUIRED) COULD DELAY REIMBURSEMENT</t>
    </r>
    <r>
      <rPr>
        <b/>
        <sz val="12"/>
        <color indexed="8"/>
        <rFont val="Times New Roman"/>
        <family val="1"/>
      </rPr>
      <t>.</t>
    </r>
  </si>
  <si>
    <t>TRAVEL POLICIES AND PROCEDURES</t>
  </si>
  <si>
    <t xml:space="preserve">The following travel procedures have been written to assist you when you travel on college business.  These    </t>
  </si>
  <si>
    <t>procedures have been designed to comply with state travel regulations that have been recommended or required</t>
  </si>
  <si>
    <t>by the Department of Personnel Administration, the Office of the State Comptroller, and the Office of the State</t>
  </si>
  <si>
    <t>Auditor.  We have deliberately attempted to keep the procedures as simple and consistent as possible in</t>
  </si>
  <si>
    <t>order to relieve you of unnecessary or duplicate paperwork or documentation.  Deviations from individual</t>
  </si>
  <si>
    <t>procedures exist in reimbursement mainly because of contractual differences.</t>
  </si>
  <si>
    <t>TRAVEL REQUEST</t>
  </si>
  <si>
    <t>Before leaving on your trip, you must submit a completed travel request to the Business Office even if there</t>
  </si>
  <si>
    <t>are no travel expenses related to this trip.  Failure to submit this form may hinder potential insurance claims.</t>
  </si>
  <si>
    <t>A single travel request form may be used for each trip regardless of the number of travelers; however, all</t>
  </si>
  <si>
    <t xml:space="preserve">travelers must be listed on the travel request form.  (Attach an additional sheet if necessary).  </t>
  </si>
  <si>
    <t xml:space="preserve">The traveler's supervisor or department chair must sign the travel request.  If travel expenses are involved, </t>
  </si>
  <si>
    <t xml:space="preserve">the cost center head whose budget will pay the travel expenses must also sign the travel request.  The person </t>
  </si>
  <si>
    <r>
      <t xml:space="preserve">to whom reimbursement will be made should be listed first on the travel request form.  </t>
    </r>
    <r>
      <rPr>
        <b/>
        <u/>
        <sz val="12"/>
        <color indexed="8"/>
        <rFont val="Times New Roman"/>
        <family val="1"/>
      </rPr>
      <t xml:space="preserve">The President must </t>
    </r>
    <r>
      <rPr>
        <sz val="12"/>
        <color indexed="8"/>
        <rFont val="Times New Roman"/>
        <family val="1"/>
      </rPr>
      <t xml:space="preserve">  </t>
    </r>
  </si>
  <si>
    <t>approve all International travel.</t>
  </si>
  <si>
    <t>PREPAYMENTS vs. REIMBURSEMENTS</t>
  </si>
  <si>
    <t>You may elect to prepay the following travel expenses using a Check Request Form (On-line):</t>
  </si>
  <si>
    <t>·</t>
  </si>
  <si>
    <t>Airfare</t>
  </si>
  <si>
    <t>Hotel</t>
  </si>
  <si>
    <r>
      <t xml:space="preserve">The on-line </t>
    </r>
    <r>
      <rPr>
        <b/>
        <sz val="12"/>
        <color indexed="8"/>
        <rFont val="Times New Roman"/>
        <family val="1"/>
      </rPr>
      <t xml:space="preserve">Check Request </t>
    </r>
    <r>
      <rPr>
        <sz val="12"/>
        <color indexed="8"/>
        <rFont val="Times New Roman"/>
        <family val="1"/>
      </rPr>
      <t xml:space="preserve">form must be accompanied by an invoice or registration form and must be payable to </t>
    </r>
  </si>
  <si>
    <t>the vendor(s).  Prepayment is an option and not a requirement.  For more information regarding a particular expense,</t>
  </si>
  <si>
    <t>please refer to the appropriate subheading listed under "Travel Related Expenses."</t>
  </si>
  <si>
    <t>The following travel expenses are reimbursed using the On-line Travel or Multi-Travel Voucher form:</t>
  </si>
  <si>
    <t>Mileage</t>
  </si>
  <si>
    <t>Tolls</t>
  </si>
  <si>
    <t>Parking</t>
  </si>
  <si>
    <t>Meals</t>
  </si>
  <si>
    <t>Lodging</t>
  </si>
  <si>
    <t>Auto Rental</t>
  </si>
  <si>
    <t>Taxi</t>
  </si>
  <si>
    <t>Train</t>
  </si>
  <si>
    <t>Other</t>
  </si>
  <si>
    <r>
      <t xml:space="preserve">The </t>
    </r>
    <r>
      <rPr>
        <b/>
        <sz val="12"/>
        <color theme="1"/>
        <rFont val="Times New Roman"/>
        <family val="1"/>
      </rPr>
      <t>t</t>
    </r>
    <r>
      <rPr>
        <b/>
        <sz val="12"/>
        <color indexed="8"/>
        <rFont val="Times New Roman"/>
        <family val="1"/>
      </rPr>
      <t>ravel voucher</t>
    </r>
    <r>
      <rPr>
        <sz val="12"/>
        <color indexed="8"/>
        <rFont val="Times New Roman"/>
        <family val="1"/>
      </rPr>
      <t xml:space="preserve"> should be submitted to the Business Office (with appropriate documentation</t>
    </r>
  </si>
  <si>
    <t>attached).  For more information regarding a particular expense, please refer to the appropriate</t>
  </si>
  <si>
    <t>subheading listed under "Travel Related Expenses".</t>
  </si>
  <si>
    <t>BLANKET TRAVEL REQUEST</t>
  </si>
  <si>
    <t xml:space="preserve">If you travel regularly for a singular purpose (e.g. local high schools for recruitment, monthly meetings with  </t>
  </si>
  <si>
    <t>colleagues etc.), you may submit a Blanket Travel Request form to the Business Office to cover</t>
  </si>
  <si>
    <t xml:space="preserve">all trips for a fiscal year.  Under "Dates of Travel", indicate July 1, 20_ through June 30, 20_.  A travel </t>
  </si>
  <si>
    <t xml:space="preserve">expense voucher must be submitted for each trip or each week.  A new Blanket travel request must be submitted  for each fiscal year.  </t>
  </si>
  <si>
    <r>
      <t>A "</t>
    </r>
    <r>
      <rPr>
        <b/>
        <sz val="12"/>
        <color indexed="8"/>
        <rFont val="Times New Roman"/>
        <family val="1"/>
      </rPr>
      <t>Blanket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Travel Request</t>
    </r>
    <r>
      <rPr>
        <sz val="12"/>
        <color indexed="8"/>
        <rFont val="Times New Roman"/>
        <family val="1"/>
      </rPr>
      <t xml:space="preserve">" may </t>
    </r>
    <r>
      <rPr>
        <b/>
        <u/>
        <sz val="12"/>
        <color indexed="8"/>
        <rFont val="Times New Roman"/>
        <family val="1"/>
      </rPr>
      <t>not</t>
    </r>
    <r>
      <rPr>
        <sz val="12"/>
        <color indexed="8"/>
        <rFont val="Times New Roman"/>
        <family val="1"/>
      </rPr>
      <t xml:space="preserve"> be submitted for Out-of-State travel.</t>
    </r>
  </si>
  <si>
    <t>TRAVEL VOUCHER</t>
  </si>
  <si>
    <t xml:space="preserve">Once the travel voucher has been signed and dated by the traveler and approved by the cost center head from whose budget  </t>
  </si>
  <si>
    <t xml:space="preserve">the reimbursement will be paid, submit it to the Business Office.  </t>
  </si>
  <si>
    <t>TRAVEL RELATED EXPENSES</t>
  </si>
  <si>
    <r>
      <t xml:space="preserve">or from point of origin (i.e., home) to destination and back, </t>
    </r>
    <r>
      <rPr>
        <b/>
        <sz val="12"/>
        <color indexed="8"/>
        <rFont val="Times New Roman"/>
        <family val="1"/>
      </rPr>
      <t>whichever is shorter</t>
    </r>
    <r>
      <rPr>
        <sz val="12"/>
        <color indexed="8"/>
        <rFont val="Times New Roman"/>
        <family val="1"/>
      </rPr>
      <t>.  Round-trip standard</t>
    </r>
  </si>
  <si>
    <t>mileage rates (SMR) have been established to certain destinations from Pittsfield.  Actual mileage reimbursement</t>
  </si>
  <si>
    <r>
      <t xml:space="preserve">is based on the state mileage </t>
    </r>
    <r>
      <rPr>
        <sz val="12"/>
        <color indexed="8"/>
        <rFont val="Times New Roman"/>
        <family val="1"/>
      </rPr>
      <t>guide.  A variance of 10 miles to the destination and 10 miles on the return trip</t>
    </r>
  </si>
  <si>
    <t>(a total of 20 miles) is acceptable except to designated destinations listed on the reverse side of the travel request</t>
  </si>
  <si>
    <t xml:space="preserve">and travel voucher.  A condensed mileage guide for travel from Pittsfield to other cities and towns within  </t>
  </si>
  <si>
    <t>Massachusetts can be found on the online Expense Voucher_Check Request File under the mileage guide tab.</t>
  </si>
  <si>
    <t xml:space="preserve">Non-unit professional and MCCC unit employees are eligible for reimbursement of tolls.  Please refer to the toll  </t>
  </si>
  <si>
    <t xml:space="preserve">calculator for toll charges on the Massachusetts Turnpike.   Receipts are not required for toll expenses incurred </t>
  </si>
  <si>
    <t xml:space="preserve">on the Massachusetts Turnpike, however, receipts or other proof of payment must accompany reimbursement </t>
  </si>
  <si>
    <t>for other toll roads.</t>
  </si>
  <si>
    <t xml:space="preserve">Non-UNIT PROFESSIONAL, MCCC, and AFSCME employees are eligible for reimbursement of parking.   </t>
  </si>
  <si>
    <t>Receipts for parking must be attached to the Travel Voucher.</t>
  </si>
  <si>
    <t>ONE DAY TRAVEL FOR AFSCME</t>
  </si>
  <si>
    <t>If you travel for less than 24 hours commencing two or more hours before compensated time, you are entitled to the</t>
  </si>
  <si>
    <t>breakfast allowance listed below.  If you travel for less than 24 hours and complete travel two or more hours after</t>
  </si>
  <si>
    <t>compensated time, you shall be entitled to the dinner allowance.</t>
  </si>
  <si>
    <t>MULTI DAY TRAVEL</t>
  </si>
  <si>
    <r>
      <t>On the</t>
    </r>
    <r>
      <rPr>
        <b/>
        <sz val="12"/>
        <color indexed="8"/>
        <rFont val="Times New Roman"/>
        <family val="1"/>
      </rPr>
      <t xml:space="preserve"> </t>
    </r>
    <r>
      <rPr>
        <b/>
        <u/>
        <sz val="12"/>
        <color indexed="8"/>
        <rFont val="Times New Roman"/>
        <family val="1"/>
      </rPr>
      <t>first</t>
    </r>
    <r>
      <rPr>
        <sz val="12"/>
        <color indexed="8"/>
        <rFont val="Times New Roman"/>
        <family val="1"/>
      </rPr>
      <t xml:space="preserve"> day of travel in excess of 24 hours, breakfast will not be reimbursed if travel commences after 6:00 a.m.  </t>
    </r>
  </si>
  <si>
    <t>Lunch will not be reimbursed if travel commences after noon, and dinner will not be reimbursed if travel commences</t>
  </si>
  <si>
    <r>
      <t xml:space="preserve">after 10:00 p.m.  On the </t>
    </r>
    <r>
      <rPr>
        <b/>
        <u/>
        <sz val="12"/>
        <color indexed="8"/>
        <rFont val="Times New Roman"/>
        <family val="1"/>
      </rPr>
      <t xml:space="preserve">last </t>
    </r>
    <r>
      <rPr>
        <sz val="12"/>
        <color indexed="8"/>
        <rFont val="Times New Roman"/>
        <family val="1"/>
      </rPr>
      <t>day of travel that has exceeded 24 hours, breakfast will not be reimbursed if travel</t>
    </r>
  </si>
  <si>
    <t>ends before 6:00 a.m., lunch will not be reimbursed if travel ends before noon; and dinner will not be reimbursed</t>
  </si>
  <si>
    <t>if travel ends before 6:00 p.m.</t>
  </si>
  <si>
    <t>AFSCME SCHEDULES</t>
  </si>
  <si>
    <t>Section 1.  Mileage</t>
  </si>
  <si>
    <t xml:space="preserve">A.    When an employee is authorized to use his/her personal automobile for travel related to his or her employment  </t>
  </si>
  <si>
    <t xml:space="preserve">        he/she shall be reimbursed at the Internal Revenue Service rate as such rate is designated from time to time.  </t>
  </si>
  <si>
    <t xml:space="preserve">        Employees will be reimbursed for reasonably costs of tolls and parking.</t>
  </si>
  <si>
    <t xml:space="preserve">B.    An employee who travels from his/her home to a temporary assignment rather than to his/her regularly assigned </t>
  </si>
  <si>
    <t xml:space="preserve">        office shall be allowed transportation expenses for the distance between his/her home and his/her temporary </t>
  </si>
  <si>
    <t xml:space="preserve">        assignment whichever is less.</t>
  </si>
  <si>
    <t xml:space="preserve">C.    Employees shall not be reimbursed for commuting between their home and office or other regular work location.  </t>
  </si>
  <si>
    <t xml:space="preserve">        With  approval of the Personnel Administrator an employee's home may be designated as his/her regular office </t>
  </si>
  <si>
    <t xml:space="preserve">        by his/her CEO for the purpose of allowed transportation expenses in cases where the employee has no regular </t>
  </si>
  <si>
    <t xml:space="preserve">        office or other regular work location.</t>
  </si>
  <si>
    <t>Section 2.  Travel</t>
  </si>
  <si>
    <t xml:space="preserve">A.    An employee who is assigned to duty that  requires him/her to be absent from his/her home for more than </t>
  </si>
  <si>
    <t xml:space="preserve">        twenty-four (24) hours shall be reimbursed for reasonable charges for lodging including reasonable tips and for </t>
  </si>
  <si>
    <t xml:space="preserve">        the following amounts:</t>
  </si>
  <si>
    <r>
      <t xml:space="preserve"> </t>
    </r>
    <r>
      <rPr>
        <b/>
        <u/>
        <sz val="12"/>
        <color indexed="8"/>
        <rFont val="Times New Roman"/>
        <family val="1"/>
      </rPr>
      <t>Meals</t>
    </r>
  </si>
  <si>
    <r>
      <t xml:space="preserve">       </t>
    </r>
    <r>
      <rPr>
        <b/>
        <u/>
        <sz val="12"/>
        <color indexed="8"/>
        <rFont val="Times New Roman"/>
        <family val="1"/>
      </rPr>
      <t>Maximum Allowance</t>
    </r>
  </si>
  <si>
    <t>Applicable</t>
  </si>
  <si>
    <t>Breakfast</t>
  </si>
  <si>
    <t>3:01 am to 9:01 am</t>
  </si>
  <si>
    <t>Lunch</t>
  </si>
  <si>
    <t>9:01 am to 3:01 pm</t>
  </si>
  <si>
    <t>Dinner</t>
  </si>
  <si>
    <t>3:01 pm to 9:01 pm</t>
  </si>
  <si>
    <t>B.    On the first day of assignment to duty in excess of twenty-four (24) hours, employees shall not be compensated for</t>
  </si>
  <si>
    <t xml:space="preserve">       breakfast if such assignment commences after six (6:00) a.m., for lunch if such assignment commences after noon </t>
  </si>
  <si>
    <t xml:space="preserve">        or for dinner if such assignment commences after ten (10:00) p.m.</t>
  </si>
  <si>
    <t xml:space="preserve">C.    On the last day of assignment to duty in excess of twenty-four (24) hours employees shall not be reimbursed for </t>
  </si>
  <si>
    <t xml:space="preserve">        breakfast if such assignment ends before six (6:00) a.m., for lunch if such assignment ends before noon or for </t>
  </si>
  <si>
    <t xml:space="preserve">       dinner if such assignment ends before six (6:00) p.m.</t>
  </si>
  <si>
    <t xml:space="preserve">D.   For travel of less than twenty-four (24) hours commencing two (2) hours or more before compensated time, </t>
  </si>
  <si>
    <t xml:space="preserve">       employees shall be entitled to the above breakfast allowance.  For travel less than twenty-four (24) hours ending  </t>
  </si>
  <si>
    <t xml:space="preserve">       two (2) hours or more after compensated time employees shall be entitled to the above dinner allowance.  </t>
  </si>
  <si>
    <t xml:space="preserve">       Employees are not entitled to the above lunch allowance for travel of less than twenty-four (24) hours.</t>
  </si>
  <si>
    <t>MCCC UNIT MEMBERS/NON-UNIT MEMBERS</t>
  </si>
  <si>
    <t xml:space="preserve">The actual schedule for meal reimbursement not to exceed the following for MCCC unit employees and NON-UNIT  </t>
  </si>
  <si>
    <t>professionals within applicable times is:</t>
  </si>
  <si>
    <t>Hourly Employees</t>
  </si>
  <si>
    <t xml:space="preserve">Employees not covered under a collective bargaining agreement will be reimbursed at the rate for their respective </t>
  </si>
  <si>
    <t xml:space="preserve">classification. </t>
  </si>
  <si>
    <t>Students</t>
  </si>
  <si>
    <t xml:space="preserve">Students will be reimbursed for meals at the discretion of the cost center head from whose budget the </t>
  </si>
  <si>
    <t xml:space="preserve">reimbursement(s) will be paid.  Meal reimbursements shall not exceed the schedule for AFSCME/MCCC unit </t>
  </si>
  <si>
    <t>employees.  Please refer to the appropriate contract for further clarification.</t>
  </si>
  <si>
    <t>CONFERENCE MEALS</t>
  </si>
  <si>
    <t xml:space="preserve">If a meal that is within the official function of the conference is not included in  your registration fee (recognition </t>
  </si>
  <si>
    <t xml:space="preserve">dinner, luncheon with speaker, etc.); you will be reimbursed for the cost of the meal.  A receipt must be attached  </t>
  </si>
  <si>
    <t xml:space="preserve"> to the Travel Voucher in order for a reimbursement to be issued.</t>
  </si>
  <si>
    <t>HOTELS</t>
  </si>
  <si>
    <t xml:space="preserve">Receipts for hotels must be attached to the Travel Voucher.  Reimbursement for personal expenses such as </t>
  </si>
  <si>
    <t xml:space="preserve">(e.g. room service) is not permitted.  Telephone calls for business-related purposes will be reimbursed upon </t>
  </si>
  <si>
    <t xml:space="preserve">receipt of an itemized bill documenting the date, telephone number, and purpose of call.  Hotels may be prepaid </t>
  </si>
  <si>
    <r>
      <t xml:space="preserve">by submitting an </t>
    </r>
    <r>
      <rPr>
        <b/>
        <sz val="12"/>
        <color indexed="8"/>
        <rFont val="Times New Roman"/>
        <family val="1"/>
      </rPr>
      <t>Online Check Request Form</t>
    </r>
    <r>
      <rPr>
        <sz val="12"/>
        <color indexed="8"/>
        <rFont val="Times New Roman"/>
        <family val="1"/>
      </rPr>
      <t xml:space="preserve"> to the Business Office.  Please indicate on the Online Check </t>
    </r>
  </si>
  <si>
    <t>Request Form the date by which the payment needs to be sent.  If you plan to personally deliver the check to</t>
  </si>
  <si>
    <t>the hotel, you must give the Business Office the receipts for pre-payment when you pick up the check from the</t>
  </si>
  <si>
    <t xml:space="preserve">Business Office.  The Business Office must also be informed of the date the check needs to be ready for. </t>
  </si>
  <si>
    <t>CONFERENCE/REGISTRATION FEE</t>
  </si>
  <si>
    <t xml:space="preserve">Conference or Registration fees may be submitted by attaching a receipt to the Travel Voucher.  Conference </t>
  </si>
  <si>
    <t xml:space="preserve">or registration fees may be prepaid by submitting an Online Check Request Form with the registration form </t>
  </si>
  <si>
    <r>
      <t xml:space="preserve">to the Business Office.  </t>
    </r>
    <r>
      <rPr>
        <b/>
        <sz val="12"/>
        <color indexed="8"/>
        <rFont val="Times New Roman"/>
        <family val="1"/>
      </rPr>
      <t xml:space="preserve">Please follow up by submitting original receipts when you receive them.  Also, </t>
    </r>
    <r>
      <rPr>
        <sz val="12"/>
        <color indexed="8"/>
        <rFont val="Times New Roman"/>
        <family val="1"/>
      </rPr>
      <t xml:space="preserve">  </t>
    </r>
  </si>
  <si>
    <t>please indicate on the Online Check Request Form the date by which the payment needs to be sent.</t>
  </si>
  <si>
    <t>BUSINESS REIMBURSEMENTS</t>
  </si>
  <si>
    <t xml:space="preserve">Reimbursements for business-related purposes over and above the reimbursements described above must be </t>
  </si>
  <si>
    <r>
      <t xml:space="preserve">approved </t>
    </r>
    <r>
      <rPr>
        <b/>
        <sz val="12"/>
        <color indexed="8"/>
        <rFont val="Times New Roman"/>
        <family val="1"/>
      </rPr>
      <t>in advance</t>
    </r>
    <r>
      <rPr>
        <sz val="12"/>
        <color indexed="8"/>
        <rFont val="Times New Roman"/>
        <family val="1"/>
      </rPr>
      <t xml:space="preserve"> by the Vice President of Administration and Finance. Reimbursements must be documented </t>
    </r>
  </si>
  <si>
    <t>with original receipts, a list of the names covered by the reimbursements and the purpose of the meeting, and be</t>
  </si>
  <si>
    <t xml:space="preserve">itemized under "explanation" on the Online Travel Voucher.  An example of this type of reimbursement would be </t>
  </si>
  <si>
    <t xml:space="preserve">taking a guest to lunch.  Reimbursement for tipping and other gratuities shall be limited to not more than 15% </t>
  </si>
  <si>
    <t>of the bill.</t>
  </si>
  <si>
    <t>ADVANCES</t>
  </si>
  <si>
    <t>The purpose of an advance is to assist in paying expenses, excepting prepayments associated with a trip.</t>
  </si>
  <si>
    <t>Request for travel advances may be made at the time the Travel Request is submitted to the Business Office</t>
  </si>
  <si>
    <r>
      <t xml:space="preserve">by attaching a completed Check Request Form.  </t>
    </r>
    <r>
      <rPr>
        <sz val="12"/>
        <color indexed="8"/>
        <rFont val="Times New Roman"/>
        <family val="1"/>
      </rPr>
      <t xml:space="preserve">  In order to be eligible for an advance, travel expenses </t>
    </r>
  </si>
  <si>
    <t xml:space="preserve">must exceed $100.  Advances will be calculated at 76% of the estimated expenses.  The advance will be </t>
  </si>
  <si>
    <t xml:space="preserve">payable to the traveler who will be required to sign for the advance at the Business Office.  Upon return, </t>
  </si>
  <si>
    <t>receipts documenting expenditure of the advance must be attached to the Travel Voucher and submitted</t>
  </si>
  <si>
    <t>to the Business Office.  If the actual expenses are less than the advance, a check made payable to Berkshire</t>
  </si>
  <si>
    <t>Community College for the unspent balance must also be attached to the Travel Voucher.  The</t>
  </si>
  <si>
    <t>traveler is responsible for repayment of any part of the advance not fully documented.  If two or more people</t>
  </si>
  <si>
    <t>participate in the same trip, and each person requests an advance, the advances will be issued individually</t>
  </si>
  <si>
    <t>and each individual will assume the responsibilities stated above.</t>
  </si>
  <si>
    <t>SUMMARY</t>
  </si>
  <si>
    <r>
      <t>To</t>
    </r>
    <r>
      <rPr>
        <b/>
        <sz val="12"/>
        <color indexed="8"/>
        <rFont val="Times New Roman"/>
        <family val="1"/>
      </rPr>
      <t xml:space="preserve"> prepay</t>
    </r>
    <r>
      <rPr>
        <sz val="12"/>
        <color indexed="8"/>
        <rFont val="Times New Roman"/>
        <family val="1"/>
      </rPr>
      <t xml:space="preserve"> a travel expense: </t>
    </r>
  </si>
  <si>
    <t>*Travel Request and</t>
  </si>
  <si>
    <t>*Check Request Form, with an invoice or registration form must be submitted to the Business Office.</t>
  </si>
  <si>
    <r>
      <t xml:space="preserve">To receive a </t>
    </r>
    <r>
      <rPr>
        <b/>
        <sz val="12"/>
        <color indexed="8"/>
        <rFont val="Times New Roman"/>
        <family val="1"/>
      </rPr>
      <t>reimbursement</t>
    </r>
    <r>
      <rPr>
        <sz val="12"/>
        <color indexed="8"/>
        <rFont val="Times New Roman"/>
        <family val="1"/>
      </rPr>
      <t xml:space="preserve"> for travel expenses:</t>
    </r>
  </si>
  <si>
    <t xml:space="preserve">*Travel Request </t>
  </si>
  <si>
    <t>*Travel Voucher (with receipts)</t>
  </si>
  <si>
    <t xml:space="preserve">Once your paperwork is in order, a reimbursement check will be issued to you on the next check warrant.  </t>
  </si>
  <si>
    <t>Checks are generally run each week on Thursday.  Travel expenses must be submitted for reimbursement within</t>
  </si>
  <si>
    <t>the fiscal year that the travel has occurred.</t>
  </si>
  <si>
    <t>SOUTH COUNTY CENTER</t>
  </si>
  <si>
    <t>Mileage reimbursements for employees traveling to and from South County Center may be made on a monthly</t>
  </si>
  <si>
    <t xml:space="preserve">or semester basis, depending on your preference.  The Director of South County Center is responsible for </t>
  </si>
  <si>
    <t xml:space="preserve">initiating all mileage reimbursements made from the South County budget, including reimbursements for full-time </t>
  </si>
  <si>
    <t>faculty who teach day classes at both campuses on the same day.</t>
  </si>
  <si>
    <t xml:space="preserve">Mileage is reimbursed at the rate of $.625 per mile (effective 07/01/2022).  Mileage is reimbursed from campus to destination and back, </t>
  </si>
  <si>
    <t>PERS. AUTO ALLOW ($0.655/mile)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</si>
</sst>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/yy;@"/>
    <numFmt numFmtId="166" formatCode="&quot; &quot;"/>
    <numFmt numFmtId="167" formatCode="&quot;$&quot;#,##0.00;[Red]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339966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rgb="FF00B050"/>
      <name val="Arial"/>
      <family val="2"/>
    </font>
    <font>
      <i/>
      <sz val="12"/>
      <name val="Arial"/>
      <family val="2"/>
    </font>
    <font>
      <u/>
      <sz val="7.7"/>
      <color theme="10"/>
      <name val="Calibri"/>
      <family val="2"/>
    </font>
    <font>
      <u/>
      <sz val="14"/>
      <color theme="10"/>
      <name val="Calibri"/>
      <family val="2"/>
    </font>
    <font>
      <sz val="12"/>
      <color rgb="FF0070C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39" fontId="6" fillId="0" borderId="0" xfId="0" applyNumberFormat="1" applyFont="1" applyAlignment="1">
      <alignment horizontal="centerContinuous"/>
    </xf>
    <xf numFmtId="39" fontId="7" fillId="0" borderId="0" xfId="0" applyNumberFormat="1" applyFont="1" applyAlignment="1">
      <alignment horizontal="centerContinuous"/>
    </xf>
    <xf numFmtId="39" fontId="7" fillId="0" borderId="0" xfId="0" applyNumberFormat="1" applyFont="1"/>
    <xf numFmtId="39" fontId="8" fillId="0" borderId="0" xfId="0" applyNumberFormat="1" applyFont="1" applyAlignment="1">
      <alignment horizontal="centerContinuous"/>
    </xf>
    <xf numFmtId="39" fontId="9" fillId="0" borderId="0" xfId="0" applyNumberFormat="1" applyFont="1" applyFill="1" applyAlignment="1">
      <alignment horizontal="centerContinuous"/>
    </xf>
    <xf numFmtId="39" fontId="10" fillId="2" borderId="0" xfId="0" applyNumberFormat="1" applyFont="1" applyFill="1" applyAlignment="1">
      <alignment horizontal="centerContinuous"/>
    </xf>
    <xf numFmtId="39" fontId="11" fillId="2" borderId="0" xfId="0" applyNumberFormat="1" applyFont="1" applyFill="1" applyAlignment="1">
      <alignment horizontal="centerContinuous"/>
    </xf>
    <xf numFmtId="39" fontId="9" fillId="0" borderId="0" xfId="0" applyNumberFormat="1" applyFont="1"/>
    <xf numFmtId="39" fontId="7" fillId="3" borderId="1" xfId="0" applyNumberFormat="1" applyFont="1" applyFill="1" applyBorder="1" applyAlignment="1" applyProtection="1">
      <alignment horizontal="left"/>
      <protection locked="0"/>
    </xf>
    <xf numFmtId="39" fontId="7" fillId="3" borderId="1" xfId="0" applyNumberFormat="1" applyFont="1" applyFill="1" applyBorder="1" applyAlignment="1">
      <alignment horizontal="centerContinuous"/>
    </xf>
    <xf numFmtId="0" fontId="7" fillId="4" borderId="1" xfId="0" applyNumberFormat="1" applyFont="1" applyFill="1" applyBorder="1" applyProtection="1">
      <protection locked="0"/>
    </xf>
    <xf numFmtId="39" fontId="12" fillId="0" borderId="0" xfId="0" applyNumberFormat="1" applyFont="1" applyAlignment="1">
      <alignment vertical="center"/>
    </xf>
    <xf numFmtId="39" fontId="7" fillId="4" borderId="2" xfId="0" applyNumberFormat="1" applyFont="1" applyFill="1" applyBorder="1" applyAlignment="1" applyProtection="1">
      <alignment horizontal="left"/>
      <protection locked="0"/>
    </xf>
    <xf numFmtId="39" fontId="7" fillId="4" borderId="2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Protection="1">
      <protection locked="0"/>
    </xf>
    <xf numFmtId="39" fontId="9" fillId="0" borderId="0" xfId="0" applyNumberFormat="1" applyFont="1" applyAlignment="1"/>
    <xf numFmtId="39" fontId="13" fillId="5" borderId="1" xfId="0" applyNumberFormat="1" applyFont="1" applyFill="1" applyBorder="1" applyAlignment="1" applyProtection="1">
      <alignment horizontal="center"/>
    </xf>
    <xf numFmtId="39" fontId="7" fillId="0" borderId="1" xfId="0" applyNumberFormat="1" applyFont="1" applyFill="1" applyBorder="1"/>
    <xf numFmtId="1" fontId="7" fillId="3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Alignment="1">
      <alignment horizontal="center"/>
    </xf>
    <xf numFmtId="0" fontId="14" fillId="0" borderId="0" xfId="0" quotePrefix="1" applyFont="1" applyAlignment="1">
      <alignment horizontal="left" indent="2"/>
    </xf>
    <xf numFmtId="3" fontId="7" fillId="0" borderId="0" xfId="0" applyNumberFormat="1" applyFont="1" applyFill="1"/>
    <xf numFmtId="39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9" fontId="7" fillId="3" borderId="3" xfId="0" applyNumberFormat="1" applyFont="1" applyFill="1" applyBorder="1" applyProtection="1">
      <protection locked="0"/>
    </xf>
    <xf numFmtId="39" fontId="7" fillId="3" borderId="4" xfId="0" applyNumberFormat="1" applyFont="1" applyFill="1" applyBorder="1"/>
    <xf numFmtId="39" fontId="7" fillId="3" borderId="5" xfId="0" applyNumberFormat="1" applyFont="1" applyFill="1" applyBorder="1"/>
    <xf numFmtId="39" fontId="7" fillId="0" borderId="0" xfId="0" quotePrefix="1" applyNumberFormat="1" applyFont="1"/>
    <xf numFmtId="39" fontId="7" fillId="4" borderId="0" xfId="0" applyNumberFormat="1" applyFont="1" applyFill="1" applyAlignment="1" applyProtection="1">
      <alignment horizontal="center"/>
      <protection locked="0"/>
    </xf>
    <xf numFmtId="39" fontId="9" fillId="0" borderId="0" xfId="0" quotePrefix="1" applyNumberFormat="1" applyFont="1" applyAlignment="1">
      <alignment horizontal="left" indent="2"/>
    </xf>
    <xf numFmtId="39" fontId="6" fillId="0" borderId="0" xfId="0" applyNumberFormat="1" applyFont="1"/>
    <xf numFmtId="39" fontId="15" fillId="0" borderId="0" xfId="0" applyNumberFormat="1" applyFont="1"/>
    <xf numFmtId="39" fontId="9" fillId="0" borderId="0" xfId="0" applyNumberFormat="1" applyFont="1" applyAlignment="1">
      <alignment horizontal="center"/>
    </xf>
    <xf numFmtId="39" fontId="15" fillId="0" borderId="0" xfId="0" applyNumberFormat="1" applyFont="1" applyAlignment="1">
      <alignment horizontal="center"/>
    </xf>
    <xf numFmtId="39" fontId="7" fillId="0" borderId="1" xfId="0" applyNumberFormat="1" applyFont="1" applyBorder="1"/>
    <xf numFmtId="39" fontId="9" fillId="6" borderId="6" xfId="0" applyNumberFormat="1" applyFont="1" applyFill="1" applyBorder="1" applyAlignment="1">
      <alignment horizontal="centerContinuous" vertical="center"/>
    </xf>
    <xf numFmtId="39" fontId="9" fillId="6" borderId="7" xfId="0" applyNumberFormat="1" applyFont="1" applyFill="1" applyBorder="1" applyAlignment="1">
      <alignment horizontal="centerContinuous" vertical="center"/>
    </xf>
    <xf numFmtId="39" fontId="7" fillId="0" borderId="8" xfId="0" applyNumberFormat="1" applyFont="1" applyBorder="1" applyAlignment="1">
      <alignment vertical="center"/>
    </xf>
    <xf numFmtId="39" fontId="7" fillId="0" borderId="9" xfId="0" applyNumberFormat="1" applyFont="1" applyBorder="1" applyAlignment="1">
      <alignment vertical="center"/>
    </xf>
    <xf numFmtId="39" fontId="7" fillId="0" borderId="7" xfId="0" applyNumberFormat="1" applyFont="1" applyBorder="1" applyAlignment="1">
      <alignment vertical="center"/>
    </xf>
    <xf numFmtId="14" fontId="7" fillId="0" borderId="10" xfId="0" applyNumberFormat="1" applyFont="1" applyBorder="1" applyAlignment="1">
      <alignment horizontal="center"/>
    </xf>
    <xf numFmtId="39" fontId="7" fillId="6" borderId="11" xfId="0" applyNumberFormat="1" applyFont="1" applyFill="1" applyBorder="1"/>
    <xf numFmtId="39" fontId="7" fillId="0" borderId="12" xfId="0" applyNumberFormat="1" applyFont="1" applyBorder="1" applyAlignment="1">
      <alignment vertical="center"/>
    </xf>
    <xf numFmtId="39" fontId="7" fillId="0" borderId="1" xfId="0" applyNumberFormat="1" applyFont="1" applyBorder="1" applyAlignment="1">
      <alignment vertical="center"/>
    </xf>
    <xf numFmtId="39" fontId="7" fillId="0" borderId="11" xfId="0" applyNumberFormat="1" applyFont="1" applyBorder="1" applyAlignment="1">
      <alignment vertical="center"/>
    </xf>
    <xf numFmtId="39" fontId="16" fillId="0" borderId="10" xfId="0" applyNumberFormat="1" applyFont="1" applyBorder="1" applyAlignment="1" applyProtection="1">
      <alignment horizontal="center"/>
      <protection locked="0"/>
    </xf>
    <xf numFmtId="39" fontId="16" fillId="0" borderId="11" xfId="0" applyNumberFormat="1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>
      <alignment vertical="center"/>
    </xf>
    <xf numFmtId="39" fontId="7" fillId="0" borderId="14" xfId="0" applyNumberFormat="1" applyFont="1" applyBorder="1" applyAlignment="1">
      <alignment vertical="center"/>
    </xf>
    <xf numFmtId="39" fontId="7" fillId="0" borderId="15" xfId="0" applyNumberFormat="1" applyFont="1" applyBorder="1"/>
    <xf numFmtId="39" fontId="16" fillId="0" borderId="13" xfId="0" applyNumberFormat="1" applyFont="1" applyBorder="1" applyAlignment="1" applyProtection="1">
      <alignment horizontal="center"/>
      <protection locked="0"/>
    </xf>
    <xf numFmtId="39" fontId="16" fillId="0" borderId="15" xfId="0" applyNumberFormat="1" applyFont="1" applyBorder="1" applyAlignment="1" applyProtection="1">
      <alignment horizontal="center"/>
      <protection locked="0"/>
    </xf>
    <xf numFmtId="39" fontId="7" fillId="6" borderId="15" xfId="0" applyNumberFormat="1" applyFont="1" applyFill="1" applyBorder="1"/>
    <xf numFmtId="39" fontId="7" fillId="7" borderId="16" xfId="0" applyNumberFormat="1" applyFont="1" applyFill="1" applyBorder="1" applyAlignment="1">
      <alignment vertical="center"/>
    </xf>
    <xf numFmtId="39" fontId="7" fillId="0" borderId="17" xfId="0" applyNumberFormat="1" applyFont="1" applyBorder="1" applyAlignment="1"/>
    <xf numFmtId="39" fontId="7" fillId="0" borderId="7" xfId="0" applyNumberFormat="1" applyFont="1" applyBorder="1"/>
    <xf numFmtId="39" fontId="7" fillId="0" borderId="6" xfId="0" applyNumberFormat="1" applyFont="1" applyBorder="1" applyProtection="1">
      <protection locked="0"/>
    </xf>
    <xf numFmtId="39" fontId="7" fillId="0" borderId="6" xfId="0" applyNumberFormat="1" applyFont="1" applyBorder="1"/>
    <xf numFmtId="39" fontId="7" fillId="7" borderId="18" xfId="0" applyNumberFormat="1" applyFont="1" applyFill="1" applyBorder="1" applyAlignment="1">
      <alignment horizontal="center" vertical="center"/>
    </xf>
    <xf numFmtId="39" fontId="7" fillId="0" borderId="19" xfId="0" applyNumberFormat="1" applyFont="1" applyBorder="1" applyAlignment="1">
      <alignment horizontal="center"/>
    </xf>
    <xf numFmtId="39" fontId="7" fillId="0" borderId="11" xfId="0" applyNumberFormat="1" applyFont="1" applyBorder="1"/>
    <xf numFmtId="39" fontId="7" fillId="0" borderId="10" xfId="0" applyNumberFormat="1" applyFont="1" applyBorder="1" applyProtection="1">
      <protection locked="0"/>
    </xf>
    <xf numFmtId="39" fontId="7" fillId="0" borderId="10" xfId="0" applyNumberFormat="1" applyFont="1" applyBorder="1" applyProtection="1"/>
    <xf numFmtId="39" fontId="7" fillId="0" borderId="19" xfId="0" applyNumberFormat="1" applyFont="1" applyBorder="1" applyAlignment="1">
      <alignment horizontal="left"/>
    </xf>
    <xf numFmtId="39" fontId="7" fillId="7" borderId="20" xfId="0" applyNumberFormat="1" applyFont="1" applyFill="1" applyBorder="1" applyAlignment="1">
      <alignment horizontal="center" vertical="center"/>
    </xf>
    <xf numFmtId="39" fontId="7" fillId="0" borderId="21" xfId="0" applyNumberFormat="1" applyFont="1" applyBorder="1" applyAlignment="1"/>
    <xf numFmtId="39" fontId="7" fillId="0" borderId="13" xfId="0" applyNumberFormat="1" applyFont="1" applyBorder="1" applyProtection="1">
      <protection locked="0"/>
    </xf>
    <xf numFmtId="39" fontId="7" fillId="0" borderId="13" xfId="0" applyNumberFormat="1" applyFont="1" applyBorder="1" applyProtection="1"/>
    <xf numFmtId="39" fontId="17" fillId="0" borderId="0" xfId="0" applyNumberFormat="1" applyFont="1" applyAlignment="1">
      <alignment horizontal="centerContinuous" vertical="center"/>
    </xf>
    <xf numFmtId="39" fontId="7" fillId="0" borderId="0" xfId="0" applyNumberFormat="1" applyFont="1" applyAlignment="1">
      <alignment horizontal="centerContinuous" vertical="center"/>
    </xf>
    <xf numFmtId="39" fontId="9" fillId="4" borderId="8" xfId="0" applyNumberFormat="1" applyFont="1" applyFill="1" applyBorder="1"/>
    <xf numFmtId="39" fontId="7" fillId="4" borderId="8" xfId="0" applyNumberFormat="1" applyFont="1" applyFill="1" applyBorder="1"/>
    <xf numFmtId="39" fontId="7" fillId="4" borderId="9" xfId="0" applyNumberFormat="1" applyFont="1" applyFill="1" applyBorder="1"/>
    <xf numFmtId="164" fontId="20" fillId="0" borderId="6" xfId="0" applyNumberFormat="1" applyFont="1" applyFill="1" applyBorder="1" applyProtection="1">
      <protection locked="0"/>
    </xf>
    <xf numFmtId="164" fontId="7" fillId="0" borderId="6" xfId="0" applyNumberFormat="1" applyFont="1" applyFill="1" applyBorder="1"/>
    <xf numFmtId="39" fontId="9" fillId="6" borderId="22" xfId="0" applyNumberFormat="1" applyFont="1" applyFill="1" applyBorder="1" applyAlignment="1">
      <alignment horizontal="centerContinuous"/>
    </xf>
    <xf numFmtId="39" fontId="9" fillId="6" borderId="2" xfId="0" applyNumberFormat="1" applyFont="1" applyFill="1" applyBorder="1" applyAlignment="1">
      <alignment horizontal="centerContinuous"/>
    </xf>
    <xf numFmtId="39" fontId="7" fillId="6" borderId="23" xfId="0" applyNumberFormat="1" applyFont="1" applyFill="1" applyBorder="1" applyAlignment="1">
      <alignment horizontal="centerContinuous"/>
    </xf>
    <xf numFmtId="39" fontId="7" fillId="0" borderId="12" xfId="0" applyNumberFormat="1" applyFont="1" applyBorder="1"/>
    <xf numFmtId="39" fontId="7" fillId="6" borderId="10" xfId="0" applyNumberFormat="1" applyFont="1" applyFill="1" applyBorder="1" applyProtection="1"/>
    <xf numFmtId="39" fontId="7" fillId="0" borderId="24" xfId="0" applyNumberFormat="1" applyFont="1" applyBorder="1" applyAlignment="1">
      <alignment horizontal="center"/>
    </xf>
    <xf numFmtId="39" fontId="7" fillId="0" borderId="25" xfId="0" applyNumberFormat="1" applyFont="1" applyBorder="1" applyAlignment="1">
      <alignment horizontal="center"/>
    </xf>
    <xf numFmtId="39" fontId="7" fillId="0" borderId="10" xfId="0" applyNumberFormat="1" applyFont="1" applyBorder="1"/>
    <xf numFmtId="44" fontId="7" fillId="0" borderId="22" xfId="2" applyFont="1" applyBorder="1"/>
    <xf numFmtId="44" fontId="7" fillId="0" borderId="22" xfId="2" quotePrefix="1" applyFont="1" applyBorder="1"/>
    <xf numFmtId="44" fontId="7" fillId="0" borderId="24" xfId="2" applyFont="1" applyBorder="1"/>
    <xf numFmtId="44" fontId="7" fillId="0" borderId="19" xfId="2" applyFont="1" applyBorder="1"/>
    <xf numFmtId="44" fontId="7" fillId="0" borderId="19" xfId="2" quotePrefix="1" applyFont="1" applyBorder="1"/>
    <xf numFmtId="44" fontId="7" fillId="0" borderId="26" xfId="2" applyFont="1" applyBorder="1"/>
    <xf numFmtId="39" fontId="9" fillId="0" borderId="0" xfId="0" applyNumberFormat="1" applyFont="1" applyProtection="1">
      <protection locked="0"/>
    </xf>
    <xf numFmtId="39" fontId="22" fillId="0" borderId="0" xfId="3" applyNumberFormat="1" applyFont="1" applyAlignment="1" applyProtection="1">
      <protection locked="0"/>
    </xf>
    <xf numFmtId="44" fontId="7" fillId="0" borderId="0" xfId="2" applyFont="1"/>
    <xf numFmtId="39" fontId="7" fillId="8" borderId="20" xfId="0" applyNumberFormat="1" applyFont="1" applyFill="1" applyBorder="1" applyAlignment="1">
      <alignment vertical="center"/>
    </xf>
    <xf numFmtId="39" fontId="7" fillId="8" borderId="14" xfId="0" applyNumberFormat="1" applyFont="1" applyFill="1" applyBorder="1" applyAlignment="1">
      <alignment vertical="center"/>
    </xf>
    <xf numFmtId="39" fontId="7" fillId="8" borderId="13" xfId="0" applyNumberFormat="1" applyFont="1" applyFill="1" applyBorder="1" applyProtection="1">
      <protection locked="0"/>
    </xf>
    <xf numFmtId="39" fontId="7" fillId="8" borderId="27" xfId="0" applyNumberFormat="1" applyFont="1" applyFill="1" applyBorder="1"/>
    <xf numFmtId="39" fontId="9" fillId="0" borderId="0" xfId="0" applyNumberFormat="1" applyFont="1" applyAlignment="1">
      <alignment vertical="center"/>
    </xf>
    <xf numFmtId="39" fontId="9" fillId="0" borderId="20" xfId="0" applyNumberFormat="1" applyFont="1" applyBorder="1"/>
    <xf numFmtId="39" fontId="9" fillId="0" borderId="14" xfId="0" applyNumberFormat="1" applyFont="1" applyBorder="1"/>
    <xf numFmtId="39" fontId="7" fillId="0" borderId="13" xfId="0" applyNumberFormat="1" applyFont="1" applyBorder="1"/>
    <xf numFmtId="39" fontId="7" fillId="0" borderId="28" xfId="0" applyNumberFormat="1" applyFont="1" applyBorder="1"/>
    <xf numFmtId="39" fontId="23" fillId="0" borderId="0" xfId="0" applyNumberFormat="1" applyFont="1" applyAlignment="1">
      <alignment vertical="center"/>
    </xf>
    <xf numFmtId="39" fontId="9" fillId="0" borderId="0" xfId="0" applyNumberFormat="1" applyFont="1" applyAlignment="1">
      <alignment horizontal="centerContinuous" vertical="center"/>
    </xf>
    <xf numFmtId="39" fontId="24" fillId="0" borderId="0" xfId="0" applyNumberFormat="1" applyFont="1" applyAlignment="1">
      <alignment horizontal="centerContinuous" vertical="center"/>
    </xf>
    <xf numFmtId="39" fontId="9" fillId="6" borderId="8" xfId="0" applyNumberFormat="1" applyFont="1" applyFill="1" applyBorder="1" applyAlignment="1">
      <alignment horizontal="center" vertical="center"/>
    </xf>
    <xf numFmtId="39" fontId="9" fillId="6" borderId="17" xfId="0" applyNumberFormat="1" applyFont="1" applyFill="1" applyBorder="1" applyAlignment="1">
      <alignment horizontal="center" vertical="center"/>
    </xf>
    <xf numFmtId="39" fontId="9" fillId="6" borderId="17" xfId="0" applyNumberFormat="1" applyFont="1" applyFill="1" applyBorder="1" applyAlignment="1">
      <alignment horizontal="centerContinuous" vertical="center"/>
    </xf>
    <xf numFmtId="39" fontId="7" fillId="6" borderId="17" xfId="0" applyNumberFormat="1" applyFont="1" applyFill="1" applyBorder="1" applyAlignment="1">
      <alignment horizontal="centerContinuous" vertical="center"/>
    </xf>
    <xf numFmtId="165" fontId="16" fillId="0" borderId="12" xfId="0" quotePrefix="1" applyNumberFormat="1" applyFont="1" applyBorder="1" applyAlignment="1" applyProtection="1">
      <alignment horizontal="center"/>
      <protection locked="0"/>
    </xf>
    <xf numFmtId="39" fontId="16" fillId="0" borderId="19" xfId="0" applyNumberFormat="1" applyFont="1" applyBorder="1" applyProtection="1">
      <protection locked="0"/>
    </xf>
    <xf numFmtId="39" fontId="16" fillId="0" borderId="1" xfId="0" applyNumberFormat="1" applyFont="1" applyBorder="1" applyProtection="1">
      <protection locked="0"/>
    </xf>
    <xf numFmtId="165" fontId="16" fillId="0" borderId="20" xfId="0" applyNumberFormat="1" applyFont="1" applyBorder="1" applyAlignment="1" applyProtection="1">
      <alignment horizontal="center"/>
      <protection locked="0"/>
    </xf>
    <xf numFmtId="39" fontId="16" fillId="0" borderId="21" xfId="0" applyNumberFormat="1" applyFont="1" applyBorder="1" applyProtection="1">
      <protection locked="0"/>
    </xf>
    <xf numFmtId="39" fontId="16" fillId="0" borderId="14" xfId="0" applyNumberFormat="1" applyFont="1" applyBorder="1" applyProtection="1">
      <protection locked="0"/>
    </xf>
    <xf numFmtId="39" fontId="16" fillId="0" borderId="0" xfId="0" applyNumberFormat="1" applyFont="1"/>
    <xf numFmtId="39" fontId="7" fillId="6" borderId="9" xfId="0" applyNumberFormat="1" applyFont="1" applyFill="1" applyBorder="1" applyAlignment="1">
      <alignment horizontal="centerContinuous"/>
    </xf>
    <xf numFmtId="39" fontId="23" fillId="0" borderId="0" xfId="0" applyNumberFormat="1" applyFont="1"/>
    <xf numFmtId="39" fontId="16" fillId="0" borderId="19" xfId="0" applyNumberFormat="1" applyFont="1" applyBorder="1" applyAlignment="1" applyProtection="1">
      <alignment horizontal="left"/>
      <protection locked="0"/>
    </xf>
    <xf numFmtId="39" fontId="16" fillId="0" borderId="1" xfId="0" applyNumberFormat="1" applyFont="1" applyBorder="1" applyProtection="1"/>
    <xf numFmtId="39" fontId="16" fillId="0" borderId="21" xfId="0" applyNumberFormat="1" applyFont="1" applyBorder="1" applyAlignment="1" applyProtection="1">
      <alignment horizontal="left"/>
      <protection locked="0"/>
    </xf>
    <xf numFmtId="39" fontId="16" fillId="0" borderId="14" xfId="0" applyNumberFormat="1" applyFont="1" applyBorder="1" applyProtection="1"/>
    <xf numFmtId="39" fontId="9" fillId="0" borderId="0" xfId="0" applyNumberFormat="1" applyFont="1" applyAlignment="1">
      <alignment horizontal="centerContinuous"/>
    </xf>
    <xf numFmtId="39" fontId="12" fillId="6" borderId="8" xfId="0" applyNumberFormat="1" applyFont="1" applyFill="1" applyBorder="1" applyAlignment="1">
      <alignment horizontal="center" vertical="center"/>
    </xf>
    <xf numFmtId="39" fontId="12" fillId="6" borderId="17" xfId="0" applyNumberFormat="1" applyFont="1" applyFill="1" applyBorder="1" applyAlignment="1">
      <alignment horizontal="center" vertical="center"/>
    </xf>
    <xf numFmtId="39" fontId="12" fillId="6" borderId="6" xfId="0" applyNumberFormat="1" applyFont="1" applyFill="1" applyBorder="1" applyAlignment="1">
      <alignment horizontal="center" vertical="center"/>
    </xf>
    <xf numFmtId="39" fontId="12" fillId="6" borderId="6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22" xfId="0" applyNumberFormat="1" applyFont="1" applyBorder="1" applyAlignment="1" applyProtection="1">
      <alignment horizontal="center"/>
      <protection locked="0"/>
    </xf>
    <xf numFmtId="0" fontId="7" fillId="6" borderId="22" xfId="0" applyNumberFormat="1" applyFont="1" applyFill="1" applyBorder="1" applyAlignment="1">
      <alignment horizontal="center"/>
    </xf>
    <xf numFmtId="0" fontId="7" fillId="0" borderId="29" xfId="0" quotePrefix="1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6" borderId="19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 applyProtection="1">
      <alignment horizontal="center"/>
      <protection locked="0"/>
    </xf>
    <xf numFmtId="39" fontId="7" fillId="0" borderId="8" xfId="0" applyNumberFormat="1" applyFont="1" applyBorder="1"/>
    <xf numFmtId="39" fontId="7" fillId="0" borderId="9" xfId="0" applyNumberFormat="1" applyFont="1" applyBorder="1"/>
    <xf numFmtId="39" fontId="0" fillId="0" borderId="0" xfId="0" applyNumberFormat="1"/>
    <xf numFmtId="43" fontId="7" fillId="0" borderId="10" xfId="1" applyFont="1" applyBorder="1" applyProtection="1">
      <protection locked="0"/>
    </xf>
    <xf numFmtId="43" fontId="7" fillId="0" borderId="10" xfId="1" applyFont="1" applyBorder="1" applyProtection="1"/>
    <xf numFmtId="39" fontId="7" fillId="0" borderId="20" xfId="0" applyNumberFormat="1" applyFont="1" applyBorder="1"/>
    <xf numFmtId="39" fontId="7" fillId="0" borderId="14" xfId="0" applyNumberFormat="1" applyFont="1" applyBorder="1"/>
    <xf numFmtId="39" fontId="7" fillId="0" borderId="31" xfId="0" applyNumberFormat="1" applyFont="1" applyBorder="1" applyProtection="1">
      <protection locked="0"/>
    </xf>
    <xf numFmtId="2" fontId="25" fillId="0" borderId="0" xfId="0" quotePrefix="1" applyNumberFormat="1" applyFont="1" applyAlignment="1">
      <alignment vertical="top"/>
    </xf>
    <xf numFmtId="39" fontId="25" fillId="0" borderId="0" xfId="0" quotePrefix="1" applyNumberFormat="1" applyFont="1"/>
    <xf numFmtId="39" fontId="7" fillId="0" borderId="0" xfId="0" applyNumberFormat="1" applyFont="1" applyBorder="1"/>
    <xf numFmtId="0" fontId="9" fillId="0" borderId="1" xfId="0" quotePrefix="1" applyNumberFormat="1" applyFont="1" applyBorder="1" applyAlignment="1">
      <alignment horizontal="center"/>
    </xf>
    <xf numFmtId="166" fontId="16" fillId="0" borderId="10" xfId="1" applyNumberFormat="1" applyFont="1" applyBorder="1" applyAlignment="1">
      <alignment horizontal="center"/>
    </xf>
    <xf numFmtId="166" fontId="16" fillId="0" borderId="13" xfId="1" applyNumberFormat="1" applyFont="1" applyBorder="1" applyAlignment="1">
      <alignment horizontal="center"/>
    </xf>
    <xf numFmtId="39" fontId="7" fillId="6" borderId="16" xfId="0" applyNumberFormat="1" applyFont="1" applyFill="1" applyBorder="1" applyAlignment="1">
      <alignment vertical="center"/>
    </xf>
    <xf numFmtId="39" fontId="7" fillId="6" borderId="18" xfId="0" applyNumberFormat="1" applyFont="1" applyFill="1" applyBorder="1" applyAlignment="1">
      <alignment horizontal="center" vertical="center"/>
    </xf>
    <xf numFmtId="39" fontId="7" fillId="0" borderId="2" xfId="0" applyNumberFormat="1" applyFont="1" applyBorder="1"/>
    <xf numFmtId="39" fontId="7" fillId="0" borderId="32" xfId="0" applyNumberFormat="1" applyFont="1" applyBorder="1"/>
    <xf numFmtId="39" fontId="7" fillId="6" borderId="20" xfId="0" applyNumberFormat="1" applyFont="1" applyFill="1" applyBorder="1" applyAlignment="1">
      <alignment horizontal="center" vertical="center"/>
    </xf>
    <xf numFmtId="39" fontId="7" fillId="0" borderId="31" xfId="0" applyNumberFormat="1" applyFont="1" applyBorder="1"/>
    <xf numFmtId="164" fontId="20" fillId="8" borderId="33" xfId="0" applyNumberFormat="1" applyFont="1" applyFill="1" applyBorder="1"/>
    <xf numFmtId="164" fontId="20" fillId="8" borderId="6" xfId="0" applyNumberFormat="1" applyFont="1" applyFill="1" applyBorder="1"/>
    <xf numFmtId="39" fontId="7" fillId="0" borderId="32" xfId="0" quotePrefix="1" applyNumberFormat="1" applyFont="1" applyBorder="1"/>
    <xf numFmtId="165" fontId="16" fillId="0" borderId="12" xfId="0" quotePrefix="1" applyNumberFormat="1" applyFont="1" applyBorder="1" applyAlignment="1">
      <alignment horizontal="center"/>
    </xf>
    <xf numFmtId="166" fontId="16" fillId="0" borderId="19" xfId="0" quotePrefix="1" applyNumberFormat="1" applyFont="1" applyBorder="1" applyAlignment="1">
      <alignment horizontal="center"/>
    </xf>
    <xf numFmtId="166" fontId="16" fillId="0" borderId="19" xfId="0" quotePrefix="1" applyNumberFormat="1" applyFont="1" applyBorder="1" applyAlignment="1"/>
    <xf numFmtId="166" fontId="16" fillId="0" borderId="1" xfId="0" applyNumberFormat="1" applyFont="1" applyBorder="1"/>
    <xf numFmtId="166" fontId="16" fillId="0" borderId="19" xfId="0" quotePrefix="1" applyNumberFormat="1" applyFont="1" applyBorder="1" applyAlignment="1">
      <alignment horizontal="left"/>
    </xf>
    <xf numFmtId="165" fontId="16" fillId="0" borderId="34" xfId="0" quotePrefix="1" applyNumberFormat="1" applyFont="1" applyBorder="1" applyAlignment="1">
      <alignment horizontal="center"/>
    </xf>
    <xf numFmtId="166" fontId="16" fillId="0" borderId="21" xfId="0" quotePrefix="1" applyNumberFormat="1" applyFont="1" applyBorder="1" applyAlignment="1">
      <alignment horizontal="center"/>
    </xf>
    <xf numFmtId="166" fontId="16" fillId="0" borderId="21" xfId="0" quotePrefix="1" applyNumberFormat="1" applyFont="1" applyBorder="1" applyAlignment="1"/>
    <xf numFmtId="166" fontId="16" fillId="0" borderId="14" xfId="0" applyNumberFormat="1" applyFont="1" applyBorder="1"/>
    <xf numFmtId="166" fontId="16" fillId="0" borderId="21" xfId="0" quotePrefix="1" applyNumberFormat="1" applyFont="1" applyBorder="1" applyAlignment="1">
      <alignment horizontal="left"/>
    </xf>
    <xf numFmtId="39" fontId="7" fillId="0" borderId="31" xfId="0" applyNumberFormat="1" applyFont="1" applyBorder="1" applyProtection="1"/>
    <xf numFmtId="39" fontId="16" fillId="0" borderId="19" xfId="0" quotePrefix="1" applyNumberFormat="1" applyFont="1" applyBorder="1" applyAlignment="1">
      <alignment horizontal="left"/>
    </xf>
    <xf numFmtId="39" fontId="16" fillId="0" borderId="1" xfId="0" applyNumberFormat="1" applyFont="1" applyBorder="1"/>
    <xf numFmtId="4" fontId="7" fillId="0" borderId="10" xfId="0" applyNumberFormat="1" applyFont="1" applyBorder="1"/>
    <xf numFmtId="49" fontId="16" fillId="0" borderId="19" xfId="1" quotePrefix="1" applyNumberFormat="1" applyFont="1" applyBorder="1" applyAlignment="1">
      <alignment horizontal="center"/>
    </xf>
    <xf numFmtId="39" fontId="16" fillId="0" borderId="19" xfId="0" applyNumberFormat="1" applyFont="1" applyBorder="1" applyAlignment="1">
      <alignment horizontal="left"/>
    </xf>
    <xf numFmtId="39" fontId="16" fillId="0" borderId="35" xfId="0" applyNumberFormat="1" applyFont="1" applyBorder="1" applyAlignment="1">
      <alignment horizontal="left"/>
    </xf>
    <xf numFmtId="39" fontId="16" fillId="0" borderId="14" xfId="0" applyNumberFormat="1" applyFont="1" applyBorder="1"/>
    <xf numFmtId="4" fontId="7" fillId="0" borderId="31" xfId="0" applyNumberFormat="1" applyFont="1" applyBorder="1"/>
    <xf numFmtId="49" fontId="16" fillId="0" borderId="36" xfId="1" quotePrefix="1" applyNumberFormat="1" applyFont="1" applyBorder="1" applyAlignment="1">
      <alignment horizontal="center"/>
    </xf>
    <xf numFmtId="43" fontId="7" fillId="0" borderId="31" xfId="1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/>
    <xf numFmtId="0" fontId="31" fillId="6" borderId="0" xfId="0" applyFont="1" applyFill="1"/>
    <xf numFmtId="0" fontId="31" fillId="0" borderId="0" xfId="0" applyFont="1" applyAlignment="1"/>
    <xf numFmtId="0" fontId="35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/>
    <xf numFmtId="167" fontId="31" fillId="0" borderId="0" xfId="2" applyNumberFormat="1" applyFont="1" applyAlignment="1">
      <alignment horizontal="center" vertical="center"/>
    </xf>
    <xf numFmtId="167" fontId="31" fillId="0" borderId="0" xfId="2" applyNumberFormat="1" applyFont="1" applyAlignment="1">
      <alignment horizontal="center"/>
    </xf>
    <xf numFmtId="0" fontId="32" fillId="0" borderId="0" xfId="0" applyFont="1" applyBorder="1" applyAlignment="1"/>
    <xf numFmtId="0" fontId="0" fillId="0" borderId="0" xfId="0" applyAlignment="1"/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4" fontId="31" fillId="0" borderId="0" xfId="0" applyNumberFormat="1" applyFont="1" applyAlignment="1"/>
    <xf numFmtId="44" fontId="31" fillId="0" borderId="0" xfId="0" applyNumberFormat="1" applyFont="1" applyAlignment="1">
      <alignment horizontal="center"/>
    </xf>
    <xf numFmtId="0" fontId="35" fillId="0" borderId="0" xfId="0" applyFont="1" applyAlignment="1"/>
    <xf numFmtId="39" fontId="7" fillId="0" borderId="1" xfId="0" applyNumberFormat="1" applyFont="1" applyBorder="1" applyAlignment="1">
      <alignment wrapText="1"/>
    </xf>
    <xf numFmtId="0" fontId="31" fillId="0" borderId="0" xfId="0" applyFont="1"/>
    <xf numFmtId="0" fontId="32" fillId="0" borderId="0" xfId="0" applyFont="1"/>
    <xf numFmtId="0" fontId="32" fillId="0" borderId="0" xfId="0" applyFont="1" applyBorder="1" applyAlignment="1"/>
    <xf numFmtId="0" fontId="35" fillId="0" borderId="0" xfId="0" applyFont="1"/>
    <xf numFmtId="43" fontId="31" fillId="0" borderId="0" xfId="0" applyNumberFormat="1" applyFont="1" applyAlignment="1"/>
    <xf numFmtId="8" fontId="31" fillId="0" borderId="0" xfId="0" applyNumberFormat="1" applyFont="1"/>
    <xf numFmtId="0" fontId="31" fillId="0" borderId="0" xfId="0" applyFont="1" applyAlignment="1"/>
    <xf numFmtId="0" fontId="32" fillId="0" borderId="0" xfId="0" applyFont="1" applyBorder="1"/>
    <xf numFmtId="0" fontId="0" fillId="0" borderId="0" xfId="0" applyAlignment="1"/>
    <xf numFmtId="0" fontId="31" fillId="0" borderId="0" xfId="0" applyFont="1" applyAlignment="1">
      <alignment horizontal="left"/>
    </xf>
    <xf numFmtId="0" fontId="35" fillId="0" borderId="0" xfId="0" applyFont="1" applyAlignment="1"/>
    <xf numFmtId="0" fontId="32" fillId="0" borderId="0" xfId="0" applyFont="1" applyAlignment="1">
      <alignment horizontal="left"/>
    </xf>
    <xf numFmtId="0" fontId="37" fillId="0" borderId="0" xfId="0" applyFont="1" applyAlignment="1"/>
    <xf numFmtId="0" fontId="32" fillId="0" borderId="0" xfId="0" applyFont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122465</xdr:colOff>
      <xdr:row>0</xdr:row>
      <xdr:rowOff>176892</xdr:rowOff>
    </xdr:from>
    <xdr:to>
      <xdr:col>12</xdr:col>
      <xdr:colOff>1</xdr:colOff>
      <xdr:row>3</xdr:row>
      <xdr:rowOff>176893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30045" y="176892"/>
          <a:ext cx="2506436" cy="708661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 i="0">
              <a:solidFill>
                <a:sysClr val="windowText" lastClr="000000"/>
              </a:solidFill>
            </a:rPr>
            <a:t>NOTE: Must</a:t>
          </a:r>
          <a:r>
            <a:rPr lang="en-US" sz="1400" b="1" i="0" baseline="0">
              <a:solidFill>
                <a:sysClr val="windowText" lastClr="000000"/>
              </a:solidFill>
            </a:rPr>
            <a:t> enable MACROS</a:t>
          </a:r>
          <a:endParaRPr lang="en-US" sz="1400" b="1" i="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94</xdr:row>
          <xdr:rowOff>133350</xdr:rowOff>
        </xdr:from>
        <xdr:to>
          <xdr:col>9</xdr:col>
          <xdr:colOff>352425</xdr:colOff>
          <xdr:row>99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en-US" sz="2400" b="1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20</xdr:row>
          <xdr:rowOff>0</xdr:rowOff>
        </xdr:from>
        <xdr:to>
          <xdr:col>4</xdr:col>
          <xdr:colOff>847725</xdr:colOff>
          <xdr:row>21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19050</xdr:rowOff>
        </xdr:from>
        <xdr:to>
          <xdr:col>4</xdr:col>
          <xdr:colOff>847725</xdr:colOff>
          <xdr:row>33</xdr:row>
          <xdr:rowOff>38100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102</xdr:row>
          <xdr:rowOff>95250</xdr:rowOff>
        </xdr:from>
        <xdr:to>
          <xdr:col>8</xdr:col>
          <xdr:colOff>409575</xdr:colOff>
          <xdr:row>105</xdr:row>
          <xdr:rowOff>171450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Back to the Top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onteleone/Downloads/Travel%20Report_Ck%20Request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NT"/>
      <sheetName val="PROCEDURES"/>
      <sheetName val="MILEAGE GUIDE"/>
      <sheetName val="POLICY"/>
      <sheetName val="Travel Request"/>
      <sheetName val="Travel Report_Ck Request form"/>
    </sheetNames>
    <definedNames>
      <definedName name="Ck_Request"/>
      <definedName name="prt_macro_2"/>
      <definedName name="Start_Over"/>
      <definedName name="Travel_Exp"/>
    </definedNames>
    <sheetDataSet>
      <sheetData sheetId="0">
        <row r="11">
          <cell r="E11">
            <v>1</v>
          </cell>
        </row>
        <row r="28">
          <cell r="D28" t="str">
            <v>NON UNIT</v>
          </cell>
        </row>
        <row r="29">
          <cell r="D29" t="str">
            <v>MCCC</v>
          </cell>
        </row>
        <row r="30">
          <cell r="D30" t="str">
            <v>AFSCME</v>
          </cell>
        </row>
        <row r="31">
          <cell r="D31" t="str">
            <v>OTHER</v>
          </cell>
        </row>
        <row r="38">
          <cell r="I38">
            <v>0</v>
          </cell>
        </row>
        <row r="40">
          <cell r="E40">
            <v>0</v>
          </cell>
        </row>
        <row r="53"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</row>
        <row r="92">
          <cell r="E92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zdrivema.com/TollCalculato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1A80-EFA8-43E9-9615-69BB1CEB80EC}">
  <sheetPr codeName="Sheet1">
    <tabColor rgb="FF92D050"/>
    <pageSetUpPr fitToPage="1"/>
  </sheetPr>
  <dimension ref="B1:Q95"/>
  <sheetViews>
    <sheetView tabSelected="1" zoomScaleNormal="100" workbookViewId="0">
      <selection activeCell="E16" sqref="E16"/>
    </sheetView>
  </sheetViews>
  <sheetFormatPr defaultColWidth="9.140625" defaultRowHeight="15" x14ac:dyDescent="0.2"/>
  <cols>
    <col min="1" max="1" width="2.85546875" style="3" customWidth="1"/>
    <col min="2" max="3" width="13.140625" style="3" customWidth="1"/>
    <col min="4" max="4" width="13" style="3" customWidth="1"/>
    <col min="5" max="10" width="12.85546875" style="3" customWidth="1"/>
    <col min="11" max="11" width="12.5703125" style="3" customWidth="1"/>
    <col min="12" max="12" width="12.85546875" style="3" customWidth="1"/>
    <col min="13" max="13" width="5.140625" style="3" customWidth="1"/>
    <col min="14" max="14" width="12.7109375" style="3" customWidth="1"/>
    <col min="15" max="17" width="12" style="3" customWidth="1"/>
    <col min="18" max="16384" width="9.140625" style="3"/>
  </cols>
  <sheetData>
    <row r="1" spans="2:12" ht="20.25" x14ac:dyDescent="0.3">
      <c r="B1" s="1" t="s">
        <v>0</v>
      </c>
      <c r="C1" s="2"/>
      <c r="D1" s="2"/>
      <c r="E1" s="2"/>
      <c r="F1" s="2"/>
      <c r="G1" s="2"/>
      <c r="H1" s="2"/>
      <c r="I1" s="2"/>
    </row>
    <row r="3" spans="2:12" ht="20.25" customHeight="1" x14ac:dyDescent="0.3">
      <c r="B3" s="4" t="s">
        <v>1</v>
      </c>
      <c r="C3" s="2"/>
      <c r="D3" s="2"/>
      <c r="E3" s="2"/>
      <c r="F3" s="2"/>
      <c r="G3" s="2"/>
      <c r="H3" s="2"/>
      <c r="I3" s="2"/>
      <c r="J3" s="5"/>
      <c r="K3" s="5"/>
      <c r="L3" s="5"/>
    </row>
    <row r="4" spans="2:12" ht="15.75" x14ac:dyDescent="0.25">
      <c r="C4" s="6" t="s">
        <v>2</v>
      </c>
      <c r="D4" s="7"/>
      <c r="E4" s="7"/>
    </row>
    <row r="6" spans="2:12" ht="24" customHeight="1" x14ac:dyDescent="0.25">
      <c r="B6" s="8" t="s">
        <v>3</v>
      </c>
      <c r="C6"/>
      <c r="D6" s="9"/>
      <c r="E6" s="10"/>
      <c r="G6" s="8" t="s">
        <v>4</v>
      </c>
      <c r="H6" s="11"/>
      <c r="I6" s="12" t="s">
        <v>5</v>
      </c>
    </row>
    <row r="7" spans="2:12" ht="24" customHeight="1" x14ac:dyDescent="0.25">
      <c r="B7" s="8" t="s">
        <v>6</v>
      </c>
      <c r="C7"/>
      <c r="D7" s="13"/>
      <c r="E7" s="14"/>
      <c r="G7" s="8"/>
      <c r="H7" s="15"/>
      <c r="I7" s="12"/>
    </row>
    <row r="8" spans="2:12" ht="24" customHeight="1" x14ac:dyDescent="0.25">
      <c r="B8" s="8" t="s">
        <v>6</v>
      </c>
      <c r="C8"/>
      <c r="D8" s="13"/>
      <c r="E8" s="14"/>
      <c r="G8" s="16"/>
      <c r="H8" s="15"/>
      <c r="I8" s="12"/>
    </row>
    <row r="9" spans="2:12" ht="24" customHeight="1" x14ac:dyDescent="0.25">
      <c r="B9" s="8" t="s">
        <v>7</v>
      </c>
      <c r="C9"/>
      <c r="D9" s="13"/>
      <c r="E9" s="14"/>
      <c r="G9" s="8"/>
      <c r="H9" s="15"/>
      <c r="I9" s="12"/>
    </row>
    <row r="10" spans="2:12" x14ac:dyDescent="0.2">
      <c r="F10" s="17" t="s">
        <v>8</v>
      </c>
      <c r="G10" s="18"/>
    </row>
    <row r="11" spans="2:12" ht="15.75" x14ac:dyDescent="0.25">
      <c r="B11" s="8" t="s">
        <v>9</v>
      </c>
      <c r="C11" s="8" t="s">
        <v>10</v>
      </c>
      <c r="E11" s="19">
        <v>15</v>
      </c>
      <c r="F11" s="20">
        <v>6</v>
      </c>
      <c r="G11" s="21" t="s">
        <v>11</v>
      </c>
    </row>
    <row r="12" spans="2:12" ht="15.75" x14ac:dyDescent="0.25">
      <c r="B12" s="8"/>
      <c r="C12" s="8"/>
      <c r="E12" s="22"/>
      <c r="F12" s="23"/>
      <c r="G12"/>
    </row>
    <row r="13" spans="2:12" ht="15.75" x14ac:dyDescent="0.25">
      <c r="B13" s="8"/>
      <c r="C13" s="8" t="s">
        <v>12</v>
      </c>
      <c r="E13" s="19">
        <v>8</v>
      </c>
      <c r="F13" s="20">
        <v>1</v>
      </c>
      <c r="G13" s="21" t="s">
        <v>13</v>
      </c>
    </row>
    <row r="14" spans="2:12" ht="15.75" x14ac:dyDescent="0.25">
      <c r="B14" s="8"/>
      <c r="C14" s="8"/>
      <c r="E14" s="22"/>
      <c r="G14"/>
    </row>
    <row r="15" spans="2:12" ht="15.75" x14ac:dyDescent="0.25">
      <c r="B15" s="8"/>
      <c r="C15" s="8" t="s">
        <v>14</v>
      </c>
      <c r="E15" s="19">
        <v>2023</v>
      </c>
      <c r="F15" s="24">
        <v>2021</v>
      </c>
      <c r="G15" s="21" t="s">
        <v>15</v>
      </c>
    </row>
    <row r="16" spans="2:12" ht="15.75" thickBot="1" x14ac:dyDescent="0.25"/>
    <row r="17" spans="2:10" ht="24" customHeight="1" thickTop="1" thickBot="1" x14ac:dyDescent="0.3">
      <c r="B17" s="8" t="s">
        <v>16</v>
      </c>
      <c r="C17"/>
      <c r="E17" s="25"/>
      <c r="F17" s="26"/>
      <c r="G17" s="26"/>
      <c r="H17" s="26"/>
      <c r="I17" s="26"/>
      <c r="J17" s="27"/>
    </row>
    <row r="18" spans="2:10" ht="15.75" thickTop="1" x14ac:dyDescent="0.2"/>
    <row r="20" spans="2:10" ht="12" customHeight="1" x14ac:dyDescent="0.2"/>
    <row r="21" spans="2:10" ht="23.25" customHeight="1" x14ac:dyDescent="0.25">
      <c r="B21" s="8" t="s">
        <v>17</v>
      </c>
      <c r="F21" s="21" t="s">
        <v>18</v>
      </c>
    </row>
    <row r="25" spans="2:10" ht="23.25" customHeight="1" x14ac:dyDescent="0.25">
      <c r="B25" s="8" t="s">
        <v>19</v>
      </c>
    </row>
    <row r="27" spans="2:10" ht="15.75" x14ac:dyDescent="0.25">
      <c r="B27" s="8" t="s">
        <v>20</v>
      </c>
    </row>
    <row r="28" spans="2:10" ht="15.75" x14ac:dyDescent="0.25">
      <c r="B28" s="28"/>
      <c r="D28" s="3" t="s">
        <v>21</v>
      </c>
      <c r="E28" s="29"/>
      <c r="F28" s="30" t="s">
        <v>22</v>
      </c>
    </row>
    <row r="29" spans="2:10" ht="15.75" x14ac:dyDescent="0.25">
      <c r="D29" s="3" t="s">
        <v>23</v>
      </c>
      <c r="E29" s="29"/>
      <c r="F29" s="30" t="s">
        <v>24</v>
      </c>
    </row>
    <row r="30" spans="2:10" ht="15.75" x14ac:dyDescent="0.25">
      <c r="D30" s="3" t="s">
        <v>25</v>
      </c>
      <c r="E30" s="29"/>
      <c r="F30" s="30" t="s">
        <v>26</v>
      </c>
    </row>
    <row r="31" spans="2:10" ht="15.75" x14ac:dyDescent="0.25">
      <c r="D31" s="3" t="s">
        <v>27</v>
      </c>
      <c r="E31" s="29"/>
      <c r="F31" s="30" t="s">
        <v>28</v>
      </c>
    </row>
    <row r="33" spans="2:14" ht="23.25" customHeight="1" x14ac:dyDescent="0.25">
      <c r="F33" s="21" t="s">
        <v>29</v>
      </c>
    </row>
    <row r="38" spans="2:14" ht="20.25" x14ac:dyDescent="0.3">
      <c r="B38" s="31" t="s">
        <v>0</v>
      </c>
      <c r="C38" s="32"/>
      <c r="D38" s="8"/>
      <c r="G38" s="33"/>
      <c r="H38" s="34" t="s">
        <v>3</v>
      </c>
      <c r="I38" s="35">
        <f>+D6</f>
        <v>0</v>
      </c>
      <c r="J38" s="35"/>
      <c r="K38" s="35"/>
      <c r="L38" s="35"/>
    </row>
    <row r="40" spans="2:14" ht="15" customHeight="1" x14ac:dyDescent="0.25">
      <c r="B40" s="32" t="s">
        <v>16</v>
      </c>
      <c r="C40" s="8"/>
      <c r="D40" s="8"/>
      <c r="E40" s="35">
        <f>+E17</f>
        <v>0</v>
      </c>
      <c r="F40" s="35"/>
      <c r="G40" s="35"/>
      <c r="H40" s="35"/>
      <c r="I40" s="35"/>
      <c r="J40" s="35"/>
      <c r="K40" s="35"/>
      <c r="L40" s="35"/>
    </row>
    <row r="41" spans="2:14" ht="15.75" thickBot="1" x14ac:dyDescent="0.25"/>
    <row r="42" spans="2:14" ht="17.25" thickTop="1" thickBot="1" x14ac:dyDescent="0.25">
      <c r="E42" s="36" t="s">
        <v>30</v>
      </c>
      <c r="F42" s="37" t="s">
        <v>31</v>
      </c>
      <c r="G42" s="37" t="s">
        <v>32</v>
      </c>
      <c r="H42" s="37" t="s">
        <v>33</v>
      </c>
      <c r="I42" s="37" t="s">
        <v>34</v>
      </c>
      <c r="J42" s="37" t="s">
        <v>35</v>
      </c>
      <c r="K42" s="37" t="s">
        <v>36</v>
      </c>
      <c r="L42" s="37" t="s">
        <v>37</v>
      </c>
    </row>
    <row r="43" spans="2:14" ht="23.25" customHeight="1" thickTop="1" x14ac:dyDescent="0.2">
      <c r="B43" s="38" t="s">
        <v>38</v>
      </c>
      <c r="C43" s="39"/>
      <c r="D43" s="40"/>
      <c r="E43" s="41">
        <f>DATE(E15,E13,E11)</f>
        <v>45153</v>
      </c>
      <c r="F43" s="41">
        <f t="shared" ref="F43:K43" si="0">+E43+1</f>
        <v>45154</v>
      </c>
      <c r="G43" s="41">
        <f t="shared" si="0"/>
        <v>45155</v>
      </c>
      <c r="H43" s="41">
        <f t="shared" si="0"/>
        <v>45156</v>
      </c>
      <c r="I43" s="41">
        <f t="shared" si="0"/>
        <v>45157</v>
      </c>
      <c r="J43" s="41">
        <f t="shared" si="0"/>
        <v>45158</v>
      </c>
      <c r="K43" s="41">
        <f t="shared" si="0"/>
        <v>45159</v>
      </c>
      <c r="L43" s="42"/>
    </row>
    <row r="44" spans="2:14" ht="23.25" customHeight="1" x14ac:dyDescent="0.2">
      <c r="B44" s="43" t="s">
        <v>39</v>
      </c>
      <c r="C44" s="44"/>
      <c r="D44" s="45"/>
      <c r="E44" s="46"/>
      <c r="F44" s="46"/>
      <c r="G44" s="47"/>
      <c r="H44" s="47"/>
      <c r="I44" s="47"/>
      <c r="J44" s="47"/>
      <c r="K44" s="47"/>
      <c r="L44" s="42"/>
    </row>
    <row r="45" spans="2:14" ht="23.25" customHeight="1" thickBot="1" x14ac:dyDescent="0.25">
      <c r="B45" s="48" t="s">
        <v>40</v>
      </c>
      <c r="C45" s="49"/>
      <c r="D45" s="50"/>
      <c r="E45" s="51"/>
      <c r="F45" s="51"/>
      <c r="G45" s="52"/>
      <c r="H45" s="52"/>
      <c r="I45" s="52"/>
      <c r="J45" s="52"/>
      <c r="K45" s="52"/>
      <c r="L45" s="53"/>
    </row>
    <row r="46" spans="2:14" ht="16.5" thickTop="1" thickBot="1" x14ac:dyDescent="0.25"/>
    <row r="47" spans="2:14" ht="23.25" customHeight="1" thickTop="1" x14ac:dyDescent="0.25">
      <c r="B47" s="54" t="s">
        <v>41</v>
      </c>
      <c r="C47" s="55" t="s">
        <v>42</v>
      </c>
      <c r="D47" s="56"/>
      <c r="E47" s="57"/>
      <c r="F47" s="57"/>
      <c r="G47" s="57"/>
      <c r="H47" s="57"/>
      <c r="I47" s="57"/>
      <c r="J47" s="57"/>
      <c r="K47" s="57"/>
      <c r="L47" s="58" t="str">
        <f>+IF(SUM(E47:K47)=0," ",SUM(E47:K47))</f>
        <v xml:space="preserve"> </v>
      </c>
      <c r="N47" s="8" t="s">
        <v>43</v>
      </c>
    </row>
    <row r="48" spans="2:14" ht="23.25" customHeight="1" x14ac:dyDescent="0.25">
      <c r="B48" s="59" t="s">
        <v>44</v>
      </c>
      <c r="C48" s="60" t="s">
        <v>45</v>
      </c>
      <c r="D48" s="61"/>
      <c r="E48" s="62"/>
      <c r="F48" s="62"/>
      <c r="G48" s="62"/>
      <c r="H48" s="62"/>
      <c r="I48" s="62"/>
      <c r="J48" s="62"/>
      <c r="K48" s="62"/>
      <c r="L48" s="63" t="str">
        <f>+IF(SUM(E48:K48)=0," ",SUM(E48:K48))</f>
        <v xml:space="preserve"> </v>
      </c>
      <c r="N48" s="8" t="s">
        <v>46</v>
      </c>
    </row>
    <row r="49" spans="2:17" ht="23.25" customHeight="1" x14ac:dyDescent="0.2">
      <c r="B49" s="59" t="s">
        <v>47</v>
      </c>
      <c r="C49" s="64" t="s">
        <v>48</v>
      </c>
      <c r="D49" s="61"/>
      <c r="E49" s="62"/>
      <c r="F49" s="62"/>
      <c r="G49" s="62"/>
      <c r="H49" s="62"/>
      <c r="I49" s="62"/>
      <c r="J49" s="62"/>
      <c r="K49" s="62"/>
      <c r="L49" s="63" t="str">
        <f>+IF(SUM(E49:K49)=0," ",SUM(E49:K49))</f>
        <v xml:space="preserve"> </v>
      </c>
    </row>
    <row r="50" spans="2:17" ht="23.25" customHeight="1" thickBot="1" x14ac:dyDescent="0.25">
      <c r="B50" s="65" t="s">
        <v>49</v>
      </c>
      <c r="C50" s="66" t="s">
        <v>50</v>
      </c>
      <c r="D50" s="50"/>
      <c r="E50" s="67"/>
      <c r="F50" s="67"/>
      <c r="G50" s="67"/>
      <c r="H50" s="67"/>
      <c r="I50" s="67"/>
      <c r="J50" s="67"/>
      <c r="K50" s="67"/>
      <c r="L50" s="68" t="str">
        <f>+IF(SUM(E50:K50)=0," ",SUM(E50:K50))</f>
        <v xml:space="preserve"> </v>
      </c>
    </row>
    <row r="51" spans="2:17" ht="28.5" customHeight="1" thickTop="1" thickBot="1" x14ac:dyDescent="0.25">
      <c r="C51" s="69" t="s">
        <v>51</v>
      </c>
      <c r="D51" s="70"/>
      <c r="E51" s="70"/>
      <c r="F51" s="70"/>
      <c r="G51" s="70"/>
      <c r="H51" s="70"/>
      <c r="I51" s="70"/>
      <c r="J51" s="70"/>
      <c r="K51" s="70"/>
      <c r="L51" s="70"/>
    </row>
    <row r="52" spans="2:17" ht="23.25" customHeight="1" thickTop="1" x14ac:dyDescent="0.25">
      <c r="B52" s="71" t="s">
        <v>52</v>
      </c>
      <c r="C52" s="72"/>
      <c r="D52" s="73"/>
      <c r="E52" s="74"/>
      <c r="F52" s="74"/>
      <c r="G52" s="74"/>
      <c r="H52" s="74"/>
      <c r="I52" s="74"/>
      <c r="J52" s="74"/>
      <c r="K52" s="74"/>
      <c r="L52" s="75" t="str">
        <f>+IF(SUM(E52:K52)=0," ",SUM(E52:K52))</f>
        <v xml:space="preserve"> </v>
      </c>
      <c r="N52" s="76" t="s">
        <v>53</v>
      </c>
      <c r="O52" s="77"/>
      <c r="P52" s="77"/>
      <c r="Q52" s="78"/>
    </row>
    <row r="53" spans="2:17" ht="23.25" customHeight="1" x14ac:dyDescent="0.2">
      <c r="B53" s="79" t="s">
        <v>378</v>
      </c>
      <c r="C53" s="35"/>
      <c r="D53" s="35"/>
      <c r="E53" s="80" t="str">
        <f>IF(E52=0," ",+E52*0.625)</f>
        <v xml:space="preserve"> </v>
      </c>
      <c r="F53" s="80" t="str">
        <f t="shared" ref="F53:K53" si="1">IF(F52=0," ",+F52*0.625)</f>
        <v xml:space="preserve"> </v>
      </c>
      <c r="G53" s="80" t="str">
        <f t="shared" si="1"/>
        <v xml:space="preserve"> </v>
      </c>
      <c r="H53" s="80" t="str">
        <f t="shared" si="1"/>
        <v xml:space="preserve"> </v>
      </c>
      <c r="I53" s="80" t="str">
        <f t="shared" si="1"/>
        <v xml:space="preserve"> </v>
      </c>
      <c r="J53" s="80" t="str">
        <f t="shared" si="1"/>
        <v xml:space="preserve"> </v>
      </c>
      <c r="K53" s="80" t="str">
        <f t="shared" si="1"/>
        <v xml:space="preserve"> </v>
      </c>
      <c r="L53" s="80" t="str">
        <f t="shared" ref="L53" si="2">+IF(SUM(E53:K53)=0," ",SUM(E53:K53))</f>
        <v xml:space="preserve"> </v>
      </c>
      <c r="N53" s="81" t="str">
        <f>IF(E28="x",D28," ")</f>
        <v xml:space="preserve"> </v>
      </c>
      <c r="O53" s="81" t="str">
        <f>IF(E29="x",D29," ")</f>
        <v xml:space="preserve"> </v>
      </c>
      <c r="P53" s="81" t="str">
        <f>IF(E30="x",D30," ")</f>
        <v xml:space="preserve"> </v>
      </c>
      <c r="Q53" s="82" t="str">
        <f>IF(E31="x",D31," ")</f>
        <v xml:space="preserve"> </v>
      </c>
    </row>
    <row r="54" spans="2:17" ht="23.25" customHeight="1" x14ac:dyDescent="0.2">
      <c r="B54" s="79" t="s">
        <v>54</v>
      </c>
      <c r="C54" s="35"/>
      <c r="D54" s="35"/>
      <c r="E54" s="62"/>
      <c r="F54" s="62"/>
      <c r="G54" s="62"/>
      <c r="H54" s="62"/>
      <c r="I54" s="62"/>
      <c r="J54" s="62"/>
      <c r="K54" s="62"/>
      <c r="L54" s="83" t="str">
        <f t="shared" ref="L54" si="3">+IF(SUM(E54:K54)=0," ",SUM(E54:K54))</f>
        <v xml:space="preserve"> </v>
      </c>
      <c r="N54" s="84" t="str">
        <f>IF(E28="x",7.5," ")</f>
        <v xml:space="preserve"> </v>
      </c>
      <c r="O54" s="85" t="str">
        <f>IF(E29="x",7.5," ")</f>
        <v xml:space="preserve"> </v>
      </c>
      <c r="P54" s="85" t="str">
        <f>IF(E30="x",8," ")</f>
        <v xml:space="preserve"> </v>
      </c>
      <c r="Q54" s="86" t="str">
        <f>IF(E31="x",7.5," ")</f>
        <v xml:space="preserve"> </v>
      </c>
    </row>
    <row r="55" spans="2:17" ht="23.25" customHeight="1" x14ac:dyDescent="0.2">
      <c r="B55" s="79" t="s">
        <v>55</v>
      </c>
      <c r="C55" s="35"/>
      <c r="D55" s="35"/>
      <c r="E55" s="62"/>
      <c r="F55" s="62"/>
      <c r="G55" s="62"/>
      <c r="H55" s="62"/>
      <c r="I55" s="62"/>
      <c r="J55" s="62"/>
      <c r="K55" s="62"/>
      <c r="L55" s="83" t="str">
        <f t="shared" ref="L55:L63" si="4">+IF(SUM(E55:K55)=0," ",SUM(E55:K55))</f>
        <v xml:space="preserve"> </v>
      </c>
      <c r="N55" s="84" t="str">
        <f>IF(E28="x",12.5," ")</f>
        <v xml:space="preserve"> </v>
      </c>
      <c r="O55" s="85" t="str">
        <f>+IF(E29="x",12.5," ")</f>
        <v xml:space="preserve"> </v>
      </c>
      <c r="P55" s="85" t="str">
        <f>+IF(E30="x",12.5," ")</f>
        <v xml:space="preserve"> </v>
      </c>
      <c r="Q55" s="86" t="str">
        <f>IF(E31="x",12.5," ")</f>
        <v xml:space="preserve"> </v>
      </c>
    </row>
    <row r="56" spans="2:17" ht="23.25" customHeight="1" x14ac:dyDescent="0.2">
      <c r="B56" s="79" t="s">
        <v>56</v>
      </c>
      <c r="C56" s="35"/>
      <c r="D56" s="35"/>
      <c r="E56" s="62"/>
      <c r="F56" s="62"/>
      <c r="G56" s="62"/>
      <c r="H56" s="62"/>
      <c r="I56" s="62"/>
      <c r="J56" s="62"/>
      <c r="K56" s="62"/>
      <c r="L56" s="83" t="str">
        <f t="shared" si="4"/>
        <v xml:space="preserve"> </v>
      </c>
      <c r="N56" s="87" t="str">
        <f>IF(E28="x",20," ")</f>
        <v xml:space="preserve"> </v>
      </c>
      <c r="O56" s="88" t="str">
        <f>IF(E29="x",20," ")</f>
        <v xml:space="preserve"> </v>
      </c>
      <c r="P56" s="88" t="str">
        <f>IF(E30="x",20," ")</f>
        <v xml:space="preserve"> </v>
      </c>
      <c r="Q56" s="89" t="str">
        <f>IF(E31="x",20," ")</f>
        <v xml:space="preserve"> </v>
      </c>
    </row>
    <row r="57" spans="2:17" ht="23.25" customHeight="1" x14ac:dyDescent="0.2">
      <c r="B57" s="79" t="s">
        <v>57</v>
      </c>
      <c r="C57" s="35"/>
      <c r="D57" s="35"/>
      <c r="E57" s="62"/>
      <c r="F57" s="62"/>
      <c r="G57" s="62"/>
      <c r="H57" s="62"/>
      <c r="I57" s="62"/>
      <c r="J57" s="62"/>
      <c r="K57" s="62"/>
      <c r="L57" s="83" t="str">
        <f t="shared" si="4"/>
        <v xml:space="preserve"> </v>
      </c>
    </row>
    <row r="58" spans="2:17" ht="23.25" customHeight="1" x14ac:dyDescent="0.2">
      <c r="B58" s="79" t="s">
        <v>58</v>
      </c>
      <c r="C58" s="35"/>
      <c r="D58" s="35"/>
      <c r="E58" s="62"/>
      <c r="F58" s="62"/>
      <c r="G58" s="62"/>
      <c r="H58" s="62"/>
      <c r="I58" s="62"/>
      <c r="J58" s="62"/>
      <c r="K58" s="62"/>
      <c r="L58" s="83" t="str">
        <f t="shared" si="4"/>
        <v xml:space="preserve"> </v>
      </c>
    </row>
    <row r="59" spans="2:17" ht="23.25" customHeight="1" x14ac:dyDescent="0.25">
      <c r="B59" s="79" t="s">
        <v>59</v>
      </c>
      <c r="C59" s="35"/>
      <c r="D59" s="35"/>
      <c r="E59" s="62"/>
      <c r="F59" s="62"/>
      <c r="G59" s="62"/>
      <c r="H59" s="62"/>
      <c r="I59" s="62"/>
      <c r="J59" s="62"/>
      <c r="K59" s="62"/>
      <c r="L59" s="83" t="str">
        <f t="shared" si="4"/>
        <v xml:space="preserve"> </v>
      </c>
      <c r="N59" s="90" t="s">
        <v>60</v>
      </c>
    </row>
    <row r="60" spans="2:17" ht="23.25" customHeight="1" x14ac:dyDescent="0.3">
      <c r="B60" s="79" t="s">
        <v>61</v>
      </c>
      <c r="C60" s="35"/>
      <c r="D60" s="35"/>
      <c r="E60" s="62"/>
      <c r="F60" s="62"/>
      <c r="G60" s="62"/>
      <c r="H60" s="62"/>
      <c r="I60" s="62"/>
      <c r="J60" s="62"/>
      <c r="K60" s="62"/>
      <c r="L60" s="83" t="str">
        <f t="shared" si="4"/>
        <v xml:space="preserve"> </v>
      </c>
      <c r="N60" s="91" t="s">
        <v>62</v>
      </c>
    </row>
    <row r="61" spans="2:17" ht="23.25" customHeight="1" x14ac:dyDescent="0.2">
      <c r="B61" s="79" t="s">
        <v>63</v>
      </c>
      <c r="C61" s="35"/>
      <c r="D61" s="35"/>
      <c r="E61" s="62"/>
      <c r="F61" s="62"/>
      <c r="G61" s="62"/>
      <c r="H61" s="62"/>
      <c r="I61" s="62"/>
      <c r="J61" s="62"/>
      <c r="K61" s="62"/>
      <c r="L61" s="83" t="str">
        <f t="shared" si="4"/>
        <v xml:space="preserve"> </v>
      </c>
      <c r="N61" s="92"/>
      <c r="O61" s="92"/>
      <c r="P61" s="92"/>
    </row>
    <row r="62" spans="2:17" ht="23.25" customHeight="1" x14ac:dyDescent="0.2">
      <c r="B62" s="79" t="s">
        <v>64</v>
      </c>
      <c r="C62" s="35"/>
      <c r="D62" s="35"/>
      <c r="E62" s="62"/>
      <c r="F62" s="62"/>
      <c r="G62" s="62"/>
      <c r="H62" s="62"/>
      <c r="I62" s="62"/>
      <c r="J62" s="62"/>
      <c r="K62" s="62"/>
      <c r="L62" s="83" t="str">
        <f t="shared" si="4"/>
        <v xml:space="preserve"> </v>
      </c>
      <c r="N62" s="92"/>
      <c r="O62" s="92"/>
      <c r="P62" s="92"/>
    </row>
    <row r="63" spans="2:17" ht="33" customHeight="1" thickBot="1" x14ac:dyDescent="0.25">
      <c r="B63" s="93" t="s">
        <v>65</v>
      </c>
      <c r="C63" s="94"/>
      <c r="D63" s="94"/>
      <c r="E63" s="95"/>
      <c r="F63" s="95"/>
      <c r="G63" s="95"/>
      <c r="H63" s="95"/>
      <c r="I63" s="95"/>
      <c r="J63" s="95"/>
      <c r="K63" s="95"/>
      <c r="L63" s="96" t="str">
        <f t="shared" si="4"/>
        <v xml:space="preserve"> </v>
      </c>
      <c r="N63" s="97" t="s">
        <v>66</v>
      </c>
    </row>
    <row r="64" spans="2:17" ht="23.25" customHeight="1" thickTop="1" thickBot="1" x14ac:dyDescent="0.3">
      <c r="B64" s="98" t="s">
        <v>67</v>
      </c>
      <c r="C64" s="99"/>
      <c r="D64" s="99"/>
      <c r="E64" s="100" t="str">
        <f>+IF(SUM(E53:E63)=0," ",SUM(E53:E63))</f>
        <v xml:space="preserve"> </v>
      </c>
      <c r="F64" s="100" t="str">
        <f t="shared" ref="F64:L64" si="5">+IF(SUM(F53:F63)=0," ",SUM(F53:F63))</f>
        <v xml:space="preserve"> </v>
      </c>
      <c r="G64" s="100" t="str">
        <f t="shared" si="5"/>
        <v xml:space="preserve"> </v>
      </c>
      <c r="H64" s="100" t="str">
        <f t="shared" si="5"/>
        <v xml:space="preserve"> </v>
      </c>
      <c r="I64" s="100" t="str">
        <f t="shared" si="5"/>
        <v xml:space="preserve"> </v>
      </c>
      <c r="J64" s="100" t="str">
        <f t="shared" si="5"/>
        <v xml:space="preserve"> </v>
      </c>
      <c r="K64" s="100" t="str">
        <f t="shared" si="5"/>
        <v xml:space="preserve"> </v>
      </c>
      <c r="L64" s="101" t="str">
        <f t="shared" si="5"/>
        <v xml:space="preserve"> </v>
      </c>
      <c r="N64" s="102" t="s">
        <v>68</v>
      </c>
    </row>
    <row r="65" spans="2:12" ht="9" customHeight="1" thickTop="1" x14ac:dyDescent="0.2"/>
    <row r="66" spans="2:12" ht="16.5" thickBot="1" x14ac:dyDescent="0.25">
      <c r="B66" s="103" t="s">
        <v>69</v>
      </c>
      <c r="C66" s="104"/>
      <c r="D66" s="70"/>
      <c r="E66" s="70"/>
      <c r="F66" s="70"/>
      <c r="G66" s="70"/>
      <c r="H66" s="70"/>
      <c r="I66" s="70"/>
      <c r="J66" s="70"/>
      <c r="K66" s="70"/>
      <c r="L66" s="70"/>
    </row>
    <row r="67" spans="2:12" ht="16.5" thickTop="1" x14ac:dyDescent="0.2">
      <c r="B67" s="105" t="s">
        <v>38</v>
      </c>
      <c r="C67" s="106" t="s">
        <v>70</v>
      </c>
      <c r="D67" s="106" t="s">
        <v>71</v>
      </c>
      <c r="E67" s="107" t="s">
        <v>72</v>
      </c>
      <c r="F67" s="108"/>
      <c r="G67" s="108"/>
      <c r="H67" s="107" t="s">
        <v>73</v>
      </c>
      <c r="I67" s="108"/>
      <c r="J67" s="108"/>
      <c r="K67" s="108"/>
      <c r="L67" s="36" t="s">
        <v>74</v>
      </c>
    </row>
    <row r="68" spans="2:12" ht="21" customHeight="1" x14ac:dyDescent="0.2">
      <c r="B68" s="109"/>
      <c r="C68" s="110"/>
      <c r="D68" s="110"/>
      <c r="E68" s="110"/>
      <c r="F68" s="111"/>
      <c r="G68" s="111"/>
      <c r="H68" s="110"/>
      <c r="I68" s="111"/>
      <c r="J68" s="111"/>
      <c r="K68" s="111"/>
      <c r="L68" s="62"/>
    </row>
    <row r="69" spans="2:12" ht="21" customHeight="1" x14ac:dyDescent="0.2">
      <c r="B69" s="109"/>
      <c r="C69" s="110"/>
      <c r="D69" s="110"/>
      <c r="E69" s="110"/>
      <c r="F69" s="111"/>
      <c r="G69" s="111"/>
      <c r="H69" s="110"/>
      <c r="I69" s="111"/>
      <c r="J69" s="111"/>
      <c r="K69" s="111"/>
      <c r="L69" s="62"/>
    </row>
    <row r="70" spans="2:12" ht="21" customHeight="1" x14ac:dyDescent="0.2">
      <c r="B70" s="109"/>
      <c r="C70" s="110"/>
      <c r="D70" s="110"/>
      <c r="E70" s="110"/>
      <c r="F70" s="111"/>
      <c r="G70" s="111"/>
      <c r="H70" s="110"/>
      <c r="I70" s="111"/>
      <c r="J70" s="111"/>
      <c r="K70" s="111"/>
      <c r="L70" s="62"/>
    </row>
    <row r="71" spans="2:12" ht="21" customHeight="1" thickBot="1" x14ac:dyDescent="0.25">
      <c r="B71" s="112"/>
      <c r="C71" s="113"/>
      <c r="D71" s="113"/>
      <c r="E71" s="113"/>
      <c r="F71" s="114"/>
      <c r="G71" s="114"/>
      <c r="H71" s="113"/>
      <c r="I71" s="114"/>
      <c r="J71" s="114"/>
      <c r="K71" s="114"/>
      <c r="L71" s="67"/>
    </row>
    <row r="72" spans="2:12" ht="9" customHeight="1" thickTop="1" x14ac:dyDescent="0.2"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2:12" ht="16.5" thickBot="1" x14ac:dyDescent="0.25">
      <c r="B73" s="103" t="s">
        <v>75</v>
      </c>
      <c r="C73" s="70"/>
      <c r="D73" s="70"/>
      <c r="E73" s="70"/>
      <c r="F73" s="70"/>
    </row>
    <row r="74" spans="2:12" ht="21" customHeight="1" thickTop="1" x14ac:dyDescent="0.2">
      <c r="B74" s="105" t="s">
        <v>38</v>
      </c>
      <c r="C74" s="107" t="s">
        <v>76</v>
      </c>
      <c r="D74" s="116"/>
      <c r="E74" s="116"/>
      <c r="F74" s="36" t="s">
        <v>74</v>
      </c>
      <c r="H74" s="117" t="s">
        <v>77</v>
      </c>
    </row>
    <row r="75" spans="2:12" ht="21" customHeight="1" x14ac:dyDescent="0.25">
      <c r="B75" s="109"/>
      <c r="C75" s="118"/>
      <c r="D75" s="119"/>
      <c r="E75" s="119"/>
      <c r="F75" s="62"/>
      <c r="H75" s="8" t="s">
        <v>78</v>
      </c>
    </row>
    <row r="76" spans="2:12" ht="21" customHeight="1" x14ac:dyDescent="0.2">
      <c r="B76" s="109"/>
      <c r="C76" s="118"/>
      <c r="D76" s="119"/>
      <c r="E76" s="119"/>
      <c r="F76" s="62"/>
    </row>
    <row r="77" spans="2:12" ht="21" customHeight="1" x14ac:dyDescent="0.2">
      <c r="B77" s="109"/>
      <c r="C77" s="118"/>
      <c r="D77" s="119"/>
      <c r="E77" s="119"/>
      <c r="F77" s="62"/>
    </row>
    <row r="78" spans="2:12" ht="21" customHeight="1" thickBot="1" x14ac:dyDescent="0.25">
      <c r="B78" s="112"/>
      <c r="C78" s="120"/>
      <c r="D78" s="121"/>
      <c r="E78" s="121"/>
      <c r="F78" s="67"/>
    </row>
    <row r="79" spans="2:12" ht="9" customHeight="1" thickTop="1" x14ac:dyDescent="0.2">
      <c r="B79" s="115"/>
      <c r="C79" s="115"/>
      <c r="D79" s="115"/>
      <c r="E79" s="115"/>
    </row>
    <row r="80" spans="2:12" ht="21" customHeight="1" thickBot="1" x14ac:dyDescent="0.3">
      <c r="B80" s="122" t="s">
        <v>79</v>
      </c>
      <c r="C80" s="2"/>
      <c r="D80" s="2"/>
      <c r="E80" s="2"/>
      <c r="F80" s="2"/>
    </row>
    <row r="81" spans="2:12" ht="21" customHeight="1" thickTop="1" x14ac:dyDescent="0.2">
      <c r="B81" s="123" t="s">
        <v>80</v>
      </c>
      <c r="C81" s="124" t="s">
        <v>81</v>
      </c>
      <c r="D81" s="124" t="s">
        <v>82</v>
      </c>
      <c r="E81" s="125" t="s">
        <v>83</v>
      </c>
      <c r="F81" s="126" t="s">
        <v>74</v>
      </c>
    </row>
    <row r="82" spans="2:12" ht="21" customHeight="1" x14ac:dyDescent="0.25">
      <c r="B82" s="127"/>
      <c r="C82" s="128"/>
      <c r="D82" s="129"/>
      <c r="E82" s="130"/>
      <c r="F82" s="62"/>
      <c r="H82" s="8" t="s">
        <v>84</v>
      </c>
    </row>
    <row r="83" spans="2:12" ht="21" customHeight="1" x14ac:dyDescent="0.25">
      <c r="B83" s="127"/>
      <c r="C83" s="131"/>
      <c r="D83" s="132"/>
      <c r="E83" s="133"/>
      <c r="F83" s="62"/>
      <c r="H83" s="8" t="s">
        <v>85</v>
      </c>
    </row>
    <row r="84" spans="2:12" ht="21" customHeight="1" x14ac:dyDescent="0.25">
      <c r="B84" s="127"/>
      <c r="C84" s="131"/>
      <c r="D84" s="132"/>
      <c r="E84" s="133"/>
      <c r="F84" s="62"/>
      <c r="H84" s="8" t="s">
        <v>86</v>
      </c>
    </row>
    <row r="85" spans="2:12" ht="21" customHeight="1" x14ac:dyDescent="0.25">
      <c r="B85" s="127"/>
      <c r="C85" s="131"/>
      <c r="D85" s="132"/>
      <c r="E85" s="133"/>
      <c r="F85" s="62"/>
      <c r="H85" s="8" t="s">
        <v>87</v>
      </c>
    </row>
    <row r="86" spans="2:12" ht="9" customHeight="1" x14ac:dyDescent="0.2">
      <c r="B86" s="115"/>
      <c r="C86" s="115"/>
      <c r="D86" s="115"/>
      <c r="E86" s="115"/>
    </row>
    <row r="87" spans="2:12" ht="21" customHeight="1" x14ac:dyDescent="0.2">
      <c r="B87" s="115"/>
      <c r="C87" s="115"/>
      <c r="D87" s="115"/>
      <c r="E87" s="115"/>
    </row>
    <row r="88" spans="2:12" ht="16.5" thickBot="1" x14ac:dyDescent="0.25">
      <c r="B88" s="103" t="s">
        <v>88</v>
      </c>
      <c r="C88" s="70"/>
      <c r="D88" s="70"/>
      <c r="E88" s="70"/>
    </row>
    <row r="89" spans="2:12" ht="20.25" customHeight="1" thickTop="1" x14ac:dyDescent="0.25">
      <c r="B89" s="134"/>
      <c r="C89" s="135"/>
      <c r="D89" s="135"/>
      <c r="E89" s="57"/>
      <c r="G89" s="136"/>
      <c r="H89"/>
      <c r="I89"/>
      <c r="J89"/>
      <c r="K89"/>
      <c r="L89"/>
    </row>
    <row r="90" spans="2:12" ht="20.25" customHeight="1" x14ac:dyDescent="0.25">
      <c r="B90" s="79" t="s">
        <v>89</v>
      </c>
      <c r="C90" s="35"/>
      <c r="D90" s="35"/>
      <c r="E90" s="137"/>
      <c r="H90" s="8" t="s">
        <v>90</v>
      </c>
    </row>
    <row r="91" spans="2:12" ht="20.25" customHeight="1" x14ac:dyDescent="0.25">
      <c r="B91" s="79" t="s">
        <v>91</v>
      </c>
      <c r="C91" s="35"/>
      <c r="D91" s="35"/>
      <c r="E91" s="138" t="str">
        <f>+L64</f>
        <v xml:space="preserve"> </v>
      </c>
      <c r="G91" s="136"/>
      <c r="H91" s="8" t="s">
        <v>92</v>
      </c>
    </row>
    <row r="92" spans="2:12" ht="20.25" customHeight="1" thickBot="1" x14ac:dyDescent="0.3">
      <c r="B92" s="139" t="s">
        <v>93</v>
      </c>
      <c r="C92" s="140"/>
      <c r="D92" s="140"/>
      <c r="E92" s="141">
        <f>SUM(-E90,E91)</f>
        <v>0</v>
      </c>
      <c r="G92" s="136"/>
      <c r="H92" s="8" t="s">
        <v>94</v>
      </c>
    </row>
    <row r="93" spans="2:12" ht="16.5" thickTop="1" x14ac:dyDescent="0.25">
      <c r="G93" s="136"/>
    </row>
    <row r="94" spans="2:12" ht="15.75" x14ac:dyDescent="0.25">
      <c r="C94" s="28"/>
      <c r="E94" s="142" t="str">
        <f>IF(SUM(L47:L64)=0,"         ERROR - PLEASE ENTER EXPENSES IN EXPENSE AREA ABOVE","  ")</f>
        <v xml:space="preserve">         ERROR - PLEASE ENTER EXPENSES IN EXPENSE AREA ABOVE</v>
      </c>
      <c r="F94" s="143"/>
      <c r="G94" s="136"/>
    </row>
    <row r="95" spans="2:12" x14ac:dyDescent="0.2">
      <c r="C95" s="28"/>
    </row>
  </sheetData>
  <hyperlinks>
    <hyperlink ref="N60" r:id="rId1" xr:uid="{C55B6E2D-80E7-4957-BBDC-BDF46038F683}"/>
  </hyperlinks>
  <pageMargins left="0.7" right="0.7" top="0.75" bottom="0.75" header="0.3" footer="0.3"/>
  <pageSetup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prt_macro_2">
                <anchor moveWithCells="1" sizeWithCells="1">
                  <from>
                    <xdr:col>4</xdr:col>
                    <xdr:colOff>209550</xdr:colOff>
                    <xdr:row>94</xdr:row>
                    <xdr:rowOff>133350</xdr:rowOff>
                  </from>
                  <to>
                    <xdr:col>9</xdr:col>
                    <xdr:colOff>352425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1]!Ck_Request">
                <anchor moveWithCells="1" siz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4</xdr:col>
                    <xdr:colOff>847725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1]!Travel_Exp">
                <anchor moveWithCells="1" sizeWithCells="1">
                  <from>
                    <xdr:col>4</xdr:col>
                    <xdr:colOff>0</xdr:colOff>
                    <xdr:row>32</xdr:row>
                    <xdr:rowOff>19050</xdr:rowOff>
                  </from>
                  <to>
                    <xdr:col>4</xdr:col>
                    <xdr:colOff>847725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1]!Start_Over">
                <anchor moveWithCells="1" sizeWithCells="1">
                  <from>
                    <xdr:col>5</xdr:col>
                    <xdr:colOff>333375</xdr:colOff>
                    <xdr:row>102</xdr:row>
                    <xdr:rowOff>95250</xdr:rowOff>
                  </from>
                  <to>
                    <xdr:col>8</xdr:col>
                    <xdr:colOff>409575</xdr:colOff>
                    <xdr:row>105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C66A-1552-495A-AC8A-41302CE47DAB}">
  <dimension ref="A1:P129"/>
  <sheetViews>
    <sheetView topLeftCell="A2" workbookViewId="0">
      <selection activeCell="F9" sqref="F9"/>
    </sheetView>
  </sheetViews>
  <sheetFormatPr defaultRowHeight="15" x14ac:dyDescent="0.25"/>
  <cols>
    <col min="1" max="1" width="2.85546875" customWidth="1"/>
    <col min="2" max="3" width="13.140625" customWidth="1"/>
    <col min="4" max="4" width="13" customWidth="1"/>
    <col min="5" max="10" width="12.85546875" customWidth="1"/>
    <col min="11" max="11" width="12.5703125" customWidth="1"/>
    <col min="12" max="12" width="12.85546875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3">
      <c r="A2" s="3"/>
      <c r="B2" s="31" t="s">
        <v>0</v>
      </c>
      <c r="C2" s="32"/>
      <c r="D2" s="8"/>
      <c r="E2" s="3"/>
      <c r="F2" s="3"/>
      <c r="G2" s="33"/>
      <c r="H2" s="34" t="s">
        <v>3</v>
      </c>
      <c r="I2" s="209">
        <f>+[1]DATA!I38</f>
        <v>0</v>
      </c>
      <c r="J2" s="209"/>
      <c r="K2" s="144" t="s">
        <v>95</v>
      </c>
      <c r="L2" s="145" t="str">
        <f>IF([1]DATA!H6=0," ",[1]DATA!H6)</f>
        <v xml:space="preserve"> </v>
      </c>
      <c r="M2" s="3"/>
      <c r="N2" s="3"/>
      <c r="O2" s="3"/>
      <c r="P2" s="3"/>
    </row>
    <row r="3" spans="1:16" ht="15.75" x14ac:dyDescent="0.25">
      <c r="A3" s="3"/>
      <c r="B3" s="3"/>
      <c r="C3" s="144"/>
      <c r="D3" s="144"/>
      <c r="E3" s="3"/>
      <c r="F3" s="3"/>
      <c r="G3" s="3"/>
      <c r="H3" s="144"/>
      <c r="I3" s="144"/>
      <c r="J3" s="144"/>
      <c r="K3" s="144"/>
      <c r="L3" s="144"/>
      <c r="M3" s="3"/>
      <c r="N3" s="3"/>
      <c r="O3" s="3"/>
      <c r="P3" s="3"/>
    </row>
    <row r="4" spans="1:16" ht="15.75" x14ac:dyDescent="0.25">
      <c r="A4" s="3"/>
      <c r="B4" s="8" t="s">
        <v>6</v>
      </c>
      <c r="C4" s="35" t="str">
        <f>IF([1]DATA!D7=0," ",[1]DATA!D7)</f>
        <v xml:space="preserve"> </v>
      </c>
      <c r="D4" s="35"/>
      <c r="E4" s="3"/>
      <c r="F4" s="8" t="s">
        <v>6</v>
      </c>
      <c r="G4" s="35" t="str">
        <f>IF([1]DATA!D8=0," ",[1]DATA!D8)</f>
        <v xml:space="preserve"> </v>
      </c>
      <c r="H4" s="35"/>
      <c r="I4" s="33" t="s">
        <v>96</v>
      </c>
      <c r="J4" s="35" t="str">
        <f>IF([1]DATA!D9=0," ",[1]DATA!D9)</f>
        <v xml:space="preserve"> </v>
      </c>
      <c r="K4" s="35"/>
      <c r="L4" s="35"/>
      <c r="M4" s="3"/>
      <c r="N4" s="3"/>
      <c r="O4" s="3"/>
      <c r="P4" s="3"/>
    </row>
    <row r="5" spans="1:16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 x14ac:dyDescent="0.25">
      <c r="A6" s="3"/>
      <c r="B6" s="32" t="s">
        <v>16</v>
      </c>
      <c r="C6" s="8"/>
      <c r="D6" s="8"/>
      <c r="E6" s="35">
        <f>+[1]DATA!E40</f>
        <v>0</v>
      </c>
      <c r="F6" s="35"/>
      <c r="G6" s="35"/>
      <c r="H6" s="35"/>
      <c r="I6" s="35"/>
      <c r="J6" s="35"/>
      <c r="K6" s="35"/>
      <c r="L6" s="35"/>
      <c r="M6" s="3"/>
      <c r="N6" s="3"/>
      <c r="O6" s="3"/>
      <c r="P6" s="3"/>
    </row>
    <row r="7" spans="1:16" ht="16.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7.25" thickTop="1" thickBot="1" x14ac:dyDescent="0.3">
      <c r="A8" s="3"/>
      <c r="B8" s="3"/>
      <c r="C8" s="3"/>
      <c r="D8" s="3"/>
      <c r="E8" s="36" t="s">
        <v>30</v>
      </c>
      <c r="F8" s="37" t="s">
        <v>31</v>
      </c>
      <c r="G8" s="37" t="s">
        <v>32</v>
      </c>
      <c r="H8" s="37" t="s">
        <v>33</v>
      </c>
      <c r="I8" s="37" t="s">
        <v>34</v>
      </c>
      <c r="J8" s="37" t="s">
        <v>35</v>
      </c>
      <c r="K8" s="37" t="s">
        <v>36</v>
      </c>
      <c r="L8" s="37" t="s">
        <v>37</v>
      </c>
      <c r="M8" s="3"/>
      <c r="N8" s="3"/>
      <c r="O8" s="3"/>
      <c r="P8" s="3"/>
    </row>
    <row r="9" spans="1:16" ht="16.5" thickTop="1" x14ac:dyDescent="0.25">
      <c r="A9" s="3"/>
      <c r="B9" s="38" t="s">
        <v>38</v>
      </c>
      <c r="C9" s="39"/>
      <c r="D9" s="40"/>
      <c r="E9" s="41">
        <f>+DATA!E43</f>
        <v>45153</v>
      </c>
      <c r="F9" s="41">
        <f t="shared" ref="F9:K9" si="0">+E9+1</f>
        <v>45154</v>
      </c>
      <c r="G9" s="41">
        <f t="shared" si="0"/>
        <v>45155</v>
      </c>
      <c r="H9" s="41">
        <f t="shared" si="0"/>
        <v>45156</v>
      </c>
      <c r="I9" s="41">
        <f t="shared" si="0"/>
        <v>45157</v>
      </c>
      <c r="J9" s="41">
        <f t="shared" si="0"/>
        <v>45158</v>
      </c>
      <c r="K9" s="41">
        <f t="shared" si="0"/>
        <v>45159</v>
      </c>
      <c r="L9" s="42"/>
      <c r="M9" s="3"/>
      <c r="N9" s="3"/>
      <c r="O9" s="3"/>
      <c r="P9" s="3"/>
    </row>
    <row r="10" spans="1:16" ht="15.75" x14ac:dyDescent="0.25">
      <c r="A10" s="3"/>
      <c r="B10" s="43" t="s">
        <v>39</v>
      </c>
      <c r="C10" s="44"/>
      <c r="D10" s="45"/>
      <c r="E10" s="146">
        <f>+[1]DATA!E44</f>
        <v>0</v>
      </c>
      <c r="F10" s="146">
        <f>+[1]DATA!F44</f>
        <v>0</v>
      </c>
      <c r="G10" s="146">
        <f>+[1]DATA!G44</f>
        <v>0</v>
      </c>
      <c r="H10" s="146">
        <f>+[1]DATA!H44</f>
        <v>0</v>
      </c>
      <c r="I10" s="146">
        <f>+[1]DATA!I44</f>
        <v>0</v>
      </c>
      <c r="J10" s="146">
        <f>+[1]DATA!J44</f>
        <v>0</v>
      </c>
      <c r="K10" s="146">
        <f>+[1]DATA!K44</f>
        <v>0</v>
      </c>
      <c r="L10" s="42"/>
      <c r="M10" s="3"/>
      <c r="N10" s="3"/>
      <c r="O10" s="3"/>
      <c r="P10" s="3"/>
    </row>
    <row r="11" spans="1:16" ht="16.5" thickBot="1" x14ac:dyDescent="0.3">
      <c r="A11" s="3"/>
      <c r="B11" s="48" t="s">
        <v>40</v>
      </c>
      <c r="C11" s="49"/>
      <c r="D11" s="50"/>
      <c r="E11" s="147">
        <f>+[1]DATA!E45</f>
        <v>0</v>
      </c>
      <c r="F11" s="147">
        <f>+[1]DATA!F45</f>
        <v>0</v>
      </c>
      <c r="G11" s="147">
        <f>+[1]DATA!G45</f>
        <v>0</v>
      </c>
      <c r="H11" s="147">
        <f>+[1]DATA!H45</f>
        <v>0</v>
      </c>
      <c r="I11" s="147">
        <f>+[1]DATA!I45</f>
        <v>0</v>
      </c>
      <c r="J11" s="147">
        <f>+[1]DATA!J45</f>
        <v>0</v>
      </c>
      <c r="K11" s="147">
        <f>+[1]DATA!K45</f>
        <v>0</v>
      </c>
      <c r="L11" s="53"/>
      <c r="M11" s="3"/>
      <c r="N11" s="3"/>
      <c r="O11" s="3"/>
      <c r="P11" s="3"/>
    </row>
    <row r="12" spans="1:16" ht="17.25" thickTop="1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6.5" thickTop="1" x14ac:dyDescent="0.25">
      <c r="A13" s="3"/>
      <c r="B13" s="148" t="s">
        <v>41</v>
      </c>
      <c r="C13" s="55" t="s">
        <v>42</v>
      </c>
      <c r="D13" s="56"/>
      <c r="E13" s="58" t="str">
        <f>IF([1]DATA!E47=0," ",[1]DATA!E47)</f>
        <v xml:space="preserve"> </v>
      </c>
      <c r="F13" s="58" t="str">
        <f>IF([1]DATA!F47=0," ",[1]DATA!F47)</f>
        <v xml:space="preserve"> </v>
      </c>
      <c r="G13" s="58" t="str">
        <f>IF([1]DATA!G47=0," ",[1]DATA!G47)</f>
        <v xml:space="preserve"> </v>
      </c>
      <c r="H13" s="58" t="str">
        <f>IF([1]DATA!H47=0," ",[1]DATA!H47)</f>
        <v xml:space="preserve"> </v>
      </c>
      <c r="I13" s="58" t="str">
        <f>IF([1]DATA!I47=0," ",[1]DATA!I47)</f>
        <v xml:space="preserve"> </v>
      </c>
      <c r="J13" s="58" t="str">
        <f>IF([1]DATA!J47=0," ",[1]DATA!J47)</f>
        <v xml:space="preserve"> </v>
      </c>
      <c r="K13" s="58" t="str">
        <f>IF([1]DATA!K47=0," ",[1]DATA!K47)</f>
        <v xml:space="preserve"> </v>
      </c>
      <c r="L13" s="58" t="str">
        <f>+IF(SUM(E13:K13)=0," ",SUM(E13:K13))</f>
        <v xml:space="preserve"> </v>
      </c>
      <c r="M13" s="3"/>
      <c r="N13" s="3"/>
      <c r="O13" s="3"/>
      <c r="P13" s="3"/>
    </row>
    <row r="14" spans="1:16" ht="15.75" x14ac:dyDescent="0.25">
      <c r="A14" s="3"/>
      <c r="B14" s="149" t="s">
        <v>44</v>
      </c>
      <c r="C14" s="60" t="s">
        <v>45</v>
      </c>
      <c r="D14" s="61"/>
      <c r="E14" s="150" t="str">
        <f>IF([1]DATA!E48=0," ",[1]DATA!E48)</f>
        <v xml:space="preserve"> </v>
      </c>
      <c r="F14" s="151" t="str">
        <f>IF([1]DATA!F48=0," ",[1]DATA!F48)</f>
        <v xml:space="preserve"> </v>
      </c>
      <c r="G14" s="151" t="str">
        <f>IF([1]DATA!G48=0," ",[1]DATA!G48)</f>
        <v xml:space="preserve"> </v>
      </c>
      <c r="H14" s="151" t="str">
        <f>IF([1]DATA!H48=0," ",[1]DATA!H48)</f>
        <v xml:space="preserve"> </v>
      </c>
      <c r="I14" s="151" t="str">
        <f>IF([1]DATA!I48=0," ",[1]DATA!I48)</f>
        <v xml:space="preserve"> </v>
      </c>
      <c r="J14" s="151" t="str">
        <f>IF([1]DATA!J48=0," ",[1]DATA!J48)</f>
        <v xml:space="preserve"> </v>
      </c>
      <c r="K14" s="151" t="str">
        <f>IF([1]DATA!K48=0," ",[1]DATA!K48)</f>
        <v xml:space="preserve"> </v>
      </c>
      <c r="L14" s="63" t="str">
        <f>+IF(SUM(E14:K14)=0," ",SUM(E14:K14))</f>
        <v xml:space="preserve"> </v>
      </c>
      <c r="M14" s="3"/>
      <c r="N14" s="3"/>
      <c r="O14" s="3"/>
      <c r="P14" s="3"/>
    </row>
    <row r="15" spans="1:16" ht="15.75" x14ac:dyDescent="0.25">
      <c r="A15" s="3"/>
      <c r="B15" s="149" t="s">
        <v>47</v>
      </c>
      <c r="C15" s="64" t="s">
        <v>48</v>
      </c>
      <c r="D15" s="61"/>
      <c r="E15" s="150" t="str">
        <f>IF([1]DATA!E49=0," ",[1]DATA!E49)</f>
        <v xml:space="preserve"> </v>
      </c>
      <c r="F15" s="151" t="str">
        <f>IF([1]DATA!F49=0," ",[1]DATA!F49)</f>
        <v xml:space="preserve"> </v>
      </c>
      <c r="G15" s="151" t="str">
        <f>IF([1]DATA!G49=0," ",[1]DATA!G49)</f>
        <v xml:space="preserve"> </v>
      </c>
      <c r="H15" s="151" t="str">
        <f>IF([1]DATA!H49=0," ",[1]DATA!H49)</f>
        <v xml:space="preserve"> </v>
      </c>
      <c r="I15" s="151" t="str">
        <f>IF([1]DATA!I49=0," ",[1]DATA!I49)</f>
        <v xml:space="preserve"> </v>
      </c>
      <c r="J15" s="151" t="str">
        <f>IF([1]DATA!J49=0," ",[1]DATA!J49)</f>
        <v xml:space="preserve"> </v>
      </c>
      <c r="K15" s="151" t="str">
        <f>IF([1]DATA!K49=0," ",[1]DATA!K49)</f>
        <v xml:space="preserve"> </v>
      </c>
      <c r="L15" s="63" t="str">
        <f>+IF(SUM(E15:K15)=0," ",SUM(E15:K15))</f>
        <v xml:space="preserve"> </v>
      </c>
      <c r="M15" s="3"/>
      <c r="N15" s="3"/>
      <c r="O15" s="3"/>
      <c r="P15" s="3"/>
    </row>
    <row r="16" spans="1:16" ht="16.5" thickBot="1" x14ac:dyDescent="0.3">
      <c r="A16" s="3"/>
      <c r="B16" s="152" t="s">
        <v>49</v>
      </c>
      <c r="C16" s="66" t="s">
        <v>50</v>
      </c>
      <c r="D16" s="50"/>
      <c r="E16" s="100" t="str">
        <f>IF([1]DATA!E50=0," ",[1]DATA!E50)</f>
        <v xml:space="preserve"> </v>
      </c>
      <c r="F16" s="153" t="str">
        <f>IF([1]DATA!F50=0," ",[1]DATA!F50)</f>
        <v xml:space="preserve"> </v>
      </c>
      <c r="G16" s="153" t="str">
        <f>IF([1]DATA!G50=0," ",[1]DATA!G50)</f>
        <v xml:space="preserve"> </v>
      </c>
      <c r="H16" s="153" t="str">
        <f>IF([1]DATA!H50=0," ",[1]DATA!H50)</f>
        <v xml:space="preserve"> </v>
      </c>
      <c r="I16" s="153" t="str">
        <f>IF([1]DATA!I50=0," ",[1]DATA!I50)</f>
        <v xml:space="preserve"> </v>
      </c>
      <c r="J16" s="153" t="str">
        <f>IF([1]DATA!J50=0," ",[1]DATA!J50)</f>
        <v xml:space="preserve"> </v>
      </c>
      <c r="K16" s="153" t="str">
        <f>IF([1]DATA!K50=0," ",[1]DATA!K50)</f>
        <v xml:space="preserve"> </v>
      </c>
      <c r="L16" s="68" t="str">
        <f>+IF(SUM(E16:K16)=0," ",SUM(E16:K16))</f>
        <v xml:space="preserve"> </v>
      </c>
      <c r="M16" s="3"/>
      <c r="N16" s="3"/>
      <c r="O16" s="3"/>
      <c r="P16" s="3"/>
    </row>
    <row r="17" spans="1:16" ht="17.25" thickTop="1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6.5" thickTop="1" x14ac:dyDescent="0.25">
      <c r="A18" s="3"/>
      <c r="B18" s="134" t="s">
        <v>97</v>
      </c>
      <c r="C18" s="135"/>
      <c r="D18" s="135"/>
      <c r="E18" s="154" t="str">
        <f>IF([1]DATA!E52=0," ",[1]DATA!E52)</f>
        <v xml:space="preserve"> </v>
      </c>
      <c r="F18" s="154" t="str">
        <f>IF([1]DATA!F52=0," ",[1]DATA!F52)</f>
        <v xml:space="preserve"> </v>
      </c>
      <c r="G18" s="154" t="str">
        <f>IF([1]DATA!G52=0," ",[1]DATA!G52)</f>
        <v xml:space="preserve"> </v>
      </c>
      <c r="H18" s="154" t="str">
        <f>IF([1]DATA!H52=0," ",[1]DATA!H52)</f>
        <v xml:space="preserve"> </v>
      </c>
      <c r="I18" s="154" t="str">
        <f>IF([1]DATA!I52=0," ",[1]DATA!I52)</f>
        <v xml:space="preserve"> </v>
      </c>
      <c r="J18" s="154" t="str">
        <f>IF([1]DATA!J52=0," ",[1]DATA!J52)</f>
        <v xml:space="preserve"> </v>
      </c>
      <c r="K18" s="154" t="str">
        <f>IF([1]DATA!K52=0," ",[1]DATA!K52)</f>
        <v xml:space="preserve"> </v>
      </c>
      <c r="L18" s="155" t="str">
        <f>+IF(SUM(E18:K18)=0," ",SUM(E18:K18))</f>
        <v xml:space="preserve"> </v>
      </c>
      <c r="M18" s="3"/>
      <c r="N18" s="3"/>
      <c r="O18" s="3"/>
      <c r="P18" s="3"/>
    </row>
    <row r="19" spans="1:16" ht="15.75" x14ac:dyDescent="0.25">
      <c r="A19" s="3"/>
      <c r="B19" s="79" t="s">
        <v>378</v>
      </c>
      <c r="C19" s="35"/>
      <c r="D19" s="35"/>
      <c r="E19" s="151" t="str">
        <f>IF([1]DATA!E53=0," ",[1]DATA!E53)</f>
        <v xml:space="preserve"> </v>
      </c>
      <c r="F19" s="151" t="str">
        <f>IF([1]DATA!F53=0," ",[1]DATA!F53)</f>
        <v xml:space="preserve"> </v>
      </c>
      <c r="G19" s="151" t="str">
        <f>IF([1]DATA!G53=0," ",[1]DATA!G53)</f>
        <v xml:space="preserve"> </v>
      </c>
      <c r="H19" s="156" t="str">
        <f>IF([1]DATA!H53=0," ",[1]DATA!H53)</f>
        <v xml:space="preserve"> </v>
      </c>
      <c r="I19" s="151" t="str">
        <f>IF([1]DATA!I53=0," ",[1]DATA!I53)</f>
        <v xml:space="preserve"> </v>
      </c>
      <c r="J19" s="151" t="str">
        <f>IF([1]DATA!J53=0," ",[1]DATA!J53)</f>
        <v xml:space="preserve"> </v>
      </c>
      <c r="K19" s="151" t="str">
        <f>IF([1]DATA!K53=0," ",[1]DATA!K53)</f>
        <v xml:space="preserve"> </v>
      </c>
      <c r="L19" s="63" t="str">
        <f t="shared" ref="L19:L29" si="1">+IF(SUM(E19:K19)=0," ",SUM(E19:K19))</f>
        <v xml:space="preserve"> </v>
      </c>
      <c r="M19" s="3"/>
      <c r="N19" s="3"/>
      <c r="O19" s="3"/>
      <c r="P19" s="3"/>
    </row>
    <row r="20" spans="1:16" ht="15.75" x14ac:dyDescent="0.25">
      <c r="A20" s="3"/>
      <c r="B20" s="79" t="s">
        <v>54</v>
      </c>
      <c r="C20" s="35"/>
      <c r="D20" s="35"/>
      <c r="E20" s="151" t="str">
        <f>IF([1]DATA!E54=0," ",[1]DATA!E54)</f>
        <v xml:space="preserve"> </v>
      </c>
      <c r="F20" s="151" t="str">
        <f>IF([1]DATA!F54=0," ",[1]DATA!F54)</f>
        <v xml:space="preserve"> </v>
      </c>
      <c r="G20" s="151" t="str">
        <f>IF([1]DATA!G54=0," ",[1]DATA!G54)</f>
        <v xml:space="preserve"> </v>
      </c>
      <c r="H20" s="151" t="str">
        <f>IF([1]DATA!H54=0," ",[1]DATA!H54)</f>
        <v xml:space="preserve"> </v>
      </c>
      <c r="I20" s="151" t="str">
        <f>IF([1]DATA!I54=0," ",[1]DATA!I54)</f>
        <v xml:space="preserve"> </v>
      </c>
      <c r="J20" s="151" t="str">
        <f>IF([1]DATA!J54=0," ",[1]DATA!J54)</f>
        <v xml:space="preserve"> </v>
      </c>
      <c r="K20" s="151" t="str">
        <f>IF([1]DATA!K54=0," ",[1]DATA!K54)</f>
        <v xml:space="preserve"> </v>
      </c>
      <c r="L20" s="63" t="str">
        <f t="shared" si="1"/>
        <v xml:space="preserve"> </v>
      </c>
      <c r="M20" s="3"/>
      <c r="N20" s="3"/>
      <c r="O20" s="3"/>
      <c r="P20" s="3"/>
    </row>
    <row r="21" spans="1:16" ht="15.75" x14ac:dyDescent="0.25">
      <c r="A21" s="3"/>
      <c r="B21" s="79" t="s">
        <v>55</v>
      </c>
      <c r="C21" s="35"/>
      <c r="D21" s="35"/>
      <c r="E21" s="151" t="str">
        <f>IF([1]DATA!E55=0," ",[1]DATA!E55)</f>
        <v xml:space="preserve"> </v>
      </c>
      <c r="F21" s="151" t="str">
        <f>IF([1]DATA!F55=0," ",[1]DATA!F55)</f>
        <v xml:space="preserve"> </v>
      </c>
      <c r="G21" s="151" t="str">
        <f>IF([1]DATA!G55=0," ",[1]DATA!G55)</f>
        <v xml:space="preserve"> </v>
      </c>
      <c r="H21" s="151" t="str">
        <f>IF([1]DATA!H55=0," ",[1]DATA!H55)</f>
        <v xml:space="preserve"> </v>
      </c>
      <c r="I21" s="151" t="str">
        <f>IF([1]DATA!I55=0," ",[1]DATA!I55)</f>
        <v xml:space="preserve"> </v>
      </c>
      <c r="J21" s="151" t="str">
        <f>IF([1]DATA!J55=0," ",[1]DATA!J55)</f>
        <v xml:space="preserve"> </v>
      </c>
      <c r="K21" s="151" t="str">
        <f>IF([1]DATA!K55=0," ",[1]DATA!K55)</f>
        <v xml:space="preserve"> </v>
      </c>
      <c r="L21" s="63" t="str">
        <f t="shared" si="1"/>
        <v xml:space="preserve"> </v>
      </c>
      <c r="M21" s="3"/>
      <c r="N21" s="3"/>
      <c r="O21" s="3"/>
      <c r="P21" s="3"/>
    </row>
    <row r="22" spans="1:16" ht="15.75" x14ac:dyDescent="0.25">
      <c r="A22" s="3"/>
      <c r="B22" s="79" t="s">
        <v>56</v>
      </c>
      <c r="C22" s="35"/>
      <c r="D22" s="35"/>
      <c r="E22" s="151" t="str">
        <f>IF([1]DATA!E56=0," ",[1]DATA!E56)</f>
        <v xml:space="preserve"> </v>
      </c>
      <c r="F22" s="151" t="str">
        <f>IF([1]DATA!F56=0," ",[1]DATA!F56)</f>
        <v xml:space="preserve"> </v>
      </c>
      <c r="G22" s="151" t="str">
        <f>IF([1]DATA!G56=0," ",[1]DATA!G56)</f>
        <v xml:space="preserve"> </v>
      </c>
      <c r="H22" s="151" t="str">
        <f>IF([1]DATA!H56=0," ",[1]DATA!H56)</f>
        <v xml:space="preserve"> </v>
      </c>
      <c r="I22" s="151" t="str">
        <f>IF([1]DATA!I56=0," ",[1]DATA!I56)</f>
        <v xml:space="preserve"> </v>
      </c>
      <c r="J22" s="151" t="str">
        <f>IF([1]DATA!J56=0," ",[1]DATA!J56)</f>
        <v xml:space="preserve"> </v>
      </c>
      <c r="K22" s="151" t="str">
        <f>IF([1]DATA!K56=0," ",[1]DATA!K56)</f>
        <v xml:space="preserve"> </v>
      </c>
      <c r="L22" s="63" t="str">
        <f t="shared" si="1"/>
        <v xml:space="preserve"> </v>
      </c>
      <c r="M22" s="3"/>
      <c r="N22" s="3"/>
      <c r="O22" s="3"/>
      <c r="P22" s="3"/>
    </row>
    <row r="23" spans="1:16" ht="15.75" x14ac:dyDescent="0.25">
      <c r="A23" s="3"/>
      <c r="B23" s="79" t="s">
        <v>57</v>
      </c>
      <c r="C23" s="35"/>
      <c r="D23" s="35"/>
      <c r="E23" s="151" t="str">
        <f>IF([1]DATA!E57=0," ",[1]DATA!E57)</f>
        <v xml:space="preserve"> </v>
      </c>
      <c r="F23" s="151" t="str">
        <f>IF([1]DATA!F57=0," ",[1]DATA!F57)</f>
        <v xml:space="preserve"> </v>
      </c>
      <c r="G23" s="151" t="str">
        <f>IF([1]DATA!G57=0," ",[1]DATA!G57)</f>
        <v xml:space="preserve"> </v>
      </c>
      <c r="H23" s="151" t="str">
        <f>IF([1]DATA!H57=0," ",[1]DATA!H57)</f>
        <v xml:space="preserve"> </v>
      </c>
      <c r="I23" s="151" t="str">
        <f>IF([1]DATA!I57=0," ",[1]DATA!I57)</f>
        <v xml:space="preserve"> </v>
      </c>
      <c r="J23" s="151" t="str">
        <f>IF([1]DATA!J57=0," ",[1]DATA!J57)</f>
        <v xml:space="preserve"> </v>
      </c>
      <c r="K23" s="151" t="str">
        <f>IF([1]DATA!K57=0," ",[1]DATA!K57)</f>
        <v xml:space="preserve"> </v>
      </c>
      <c r="L23" s="63" t="str">
        <f t="shared" si="1"/>
        <v xml:space="preserve"> </v>
      </c>
      <c r="M23" s="3"/>
      <c r="N23" s="3"/>
      <c r="O23" s="3"/>
      <c r="P23" s="3"/>
    </row>
    <row r="24" spans="1:16" ht="15.75" x14ac:dyDescent="0.25">
      <c r="A24" s="3"/>
      <c r="B24" s="79" t="s">
        <v>58</v>
      </c>
      <c r="C24" s="35"/>
      <c r="D24" s="35"/>
      <c r="E24" s="151" t="str">
        <f>IF([1]DATA!E58=0," ",[1]DATA!E58)</f>
        <v xml:space="preserve"> </v>
      </c>
      <c r="F24" s="151" t="str">
        <f>IF([1]DATA!F58=0," ",[1]DATA!F58)</f>
        <v xml:space="preserve"> </v>
      </c>
      <c r="G24" s="151" t="str">
        <f>IF([1]DATA!G58=0," ",[1]DATA!G58)</f>
        <v xml:space="preserve"> </v>
      </c>
      <c r="H24" s="151" t="str">
        <f>IF([1]DATA!H58=0," ",[1]DATA!H58)</f>
        <v xml:space="preserve"> </v>
      </c>
      <c r="I24" s="151" t="str">
        <f>IF([1]DATA!I58=0," ",[1]DATA!I58)</f>
        <v xml:space="preserve"> </v>
      </c>
      <c r="J24" s="151" t="str">
        <f>IF([1]DATA!J58=0," ",[1]DATA!J58)</f>
        <v xml:space="preserve"> </v>
      </c>
      <c r="K24" s="151" t="str">
        <f>IF([1]DATA!K58=0," ",[1]DATA!K58)</f>
        <v xml:space="preserve"> </v>
      </c>
      <c r="L24" s="63" t="str">
        <f t="shared" si="1"/>
        <v xml:space="preserve"> </v>
      </c>
      <c r="M24" s="3"/>
      <c r="N24" s="3"/>
      <c r="O24" s="3"/>
      <c r="P24" s="3"/>
    </row>
    <row r="25" spans="1:16" ht="15.75" x14ac:dyDescent="0.25">
      <c r="A25" s="3"/>
      <c r="B25" s="79" t="s">
        <v>59</v>
      </c>
      <c r="C25" s="35"/>
      <c r="D25" s="35"/>
      <c r="E25" s="151" t="str">
        <f>IF([1]DATA!E59=0," ",[1]DATA!E59)</f>
        <v xml:space="preserve"> </v>
      </c>
      <c r="F25" s="151" t="str">
        <f>IF([1]DATA!F59=0," ",[1]DATA!F59)</f>
        <v xml:space="preserve"> </v>
      </c>
      <c r="G25" s="151" t="str">
        <f>IF([1]DATA!G59=0," ",[1]DATA!G59)</f>
        <v xml:space="preserve"> </v>
      </c>
      <c r="H25" s="151" t="str">
        <f>IF([1]DATA!H59=0," ",[1]DATA!H59)</f>
        <v xml:space="preserve"> </v>
      </c>
      <c r="I25" s="151" t="str">
        <f>IF([1]DATA!I59=0," ",[1]DATA!I59)</f>
        <v xml:space="preserve"> </v>
      </c>
      <c r="J25" s="151" t="str">
        <f>IF([1]DATA!J59=0," ",[1]DATA!J59)</f>
        <v xml:space="preserve"> </v>
      </c>
      <c r="K25" s="151" t="str">
        <f>IF([1]DATA!K59=0," ",[1]DATA!K59)</f>
        <v xml:space="preserve"> </v>
      </c>
      <c r="L25" s="63" t="str">
        <f t="shared" si="1"/>
        <v xml:space="preserve"> </v>
      </c>
      <c r="M25" s="3"/>
      <c r="N25" s="3"/>
      <c r="O25" s="3"/>
      <c r="P25" s="3"/>
    </row>
    <row r="26" spans="1:16" ht="15.75" x14ac:dyDescent="0.25">
      <c r="A26" s="3"/>
      <c r="B26" s="79" t="s">
        <v>61</v>
      </c>
      <c r="C26" s="35"/>
      <c r="D26" s="35"/>
      <c r="E26" s="151" t="str">
        <f>IF([1]DATA!E60=0," ",[1]DATA!E60)</f>
        <v xml:space="preserve"> </v>
      </c>
      <c r="F26" s="151" t="str">
        <f>IF([1]DATA!F60=0," ",[1]DATA!F60)</f>
        <v xml:space="preserve"> </v>
      </c>
      <c r="G26" s="151" t="str">
        <f>IF([1]DATA!G60=0," ",[1]DATA!G60)</f>
        <v xml:space="preserve"> </v>
      </c>
      <c r="H26" s="151" t="str">
        <f>IF([1]DATA!H60=0," ",[1]DATA!H60)</f>
        <v xml:space="preserve"> </v>
      </c>
      <c r="I26" s="151" t="str">
        <f>IF([1]DATA!I60=0," ",[1]DATA!I60)</f>
        <v xml:space="preserve"> </v>
      </c>
      <c r="J26" s="151" t="str">
        <f>IF([1]DATA!J60=0," ",[1]DATA!J60)</f>
        <v xml:space="preserve"> </v>
      </c>
      <c r="K26" s="151" t="str">
        <f>IF([1]DATA!K60=0," ",[1]DATA!K60)</f>
        <v xml:space="preserve"> </v>
      </c>
      <c r="L26" s="63" t="str">
        <f t="shared" si="1"/>
        <v xml:space="preserve"> </v>
      </c>
      <c r="M26" s="3"/>
      <c r="N26" s="3"/>
      <c r="O26" s="3"/>
      <c r="P26" s="3"/>
    </row>
    <row r="27" spans="1:16" ht="15.75" x14ac:dyDescent="0.25">
      <c r="A27" s="3"/>
      <c r="B27" s="79" t="s">
        <v>63</v>
      </c>
      <c r="C27" s="35"/>
      <c r="D27" s="35"/>
      <c r="E27" s="151" t="str">
        <f>IF([1]DATA!E61=0," ",[1]DATA!E61)</f>
        <v xml:space="preserve"> </v>
      </c>
      <c r="F27" s="151" t="str">
        <f>IF([1]DATA!F61=0," ",[1]DATA!F61)</f>
        <v xml:space="preserve"> </v>
      </c>
      <c r="G27" s="151" t="str">
        <f>IF([1]DATA!G61=0," ",[1]DATA!G61)</f>
        <v xml:space="preserve"> </v>
      </c>
      <c r="H27" s="151" t="str">
        <f>IF([1]DATA!H61=0," ",[1]DATA!H61)</f>
        <v xml:space="preserve"> </v>
      </c>
      <c r="I27" s="151" t="str">
        <f>IF([1]DATA!I61=0," ",[1]DATA!I61)</f>
        <v xml:space="preserve"> </v>
      </c>
      <c r="J27" s="151" t="str">
        <f>IF([1]DATA!J61=0," ",[1]DATA!J61)</f>
        <v xml:space="preserve"> </v>
      </c>
      <c r="K27" s="151" t="str">
        <f>IF([1]DATA!K61=0," ",[1]DATA!K61)</f>
        <v xml:space="preserve"> </v>
      </c>
      <c r="L27" s="63" t="str">
        <f t="shared" si="1"/>
        <v xml:space="preserve"> </v>
      </c>
      <c r="M27" s="3"/>
      <c r="N27" s="3"/>
      <c r="O27" s="3"/>
      <c r="P27" s="3"/>
    </row>
    <row r="28" spans="1:16" ht="15.75" x14ac:dyDescent="0.25">
      <c r="A28" s="3"/>
      <c r="B28" s="79" t="s">
        <v>64</v>
      </c>
      <c r="C28" s="35"/>
      <c r="D28" s="35"/>
      <c r="E28" s="151" t="str">
        <f>IF([1]DATA!E62=0," ",[1]DATA!E62)</f>
        <v xml:space="preserve"> </v>
      </c>
      <c r="F28" s="151" t="str">
        <f>IF([1]DATA!F62=0," ",[1]DATA!F62)</f>
        <v xml:space="preserve"> </v>
      </c>
      <c r="G28" s="151" t="str">
        <f>IF([1]DATA!G62=0," ",[1]DATA!G62)</f>
        <v xml:space="preserve"> </v>
      </c>
      <c r="H28" s="151" t="str">
        <f>IF([1]DATA!H62=0," ",[1]DATA!H62)</f>
        <v xml:space="preserve"> </v>
      </c>
      <c r="I28" s="151" t="str">
        <f>IF([1]DATA!I62=0," ",[1]DATA!I62)</f>
        <v xml:space="preserve"> </v>
      </c>
      <c r="J28" s="151" t="str">
        <f>IF([1]DATA!J62=0," ",[1]DATA!J62)</f>
        <v xml:space="preserve"> </v>
      </c>
      <c r="K28" s="151" t="str">
        <f>IF([1]DATA!K62=0," ",[1]DATA!K62)</f>
        <v xml:space="preserve"> </v>
      </c>
      <c r="L28" s="63" t="str">
        <f t="shared" si="1"/>
        <v xml:space="preserve"> </v>
      </c>
      <c r="M28" s="3"/>
      <c r="N28" s="3"/>
      <c r="O28" s="3"/>
      <c r="P28" s="3"/>
    </row>
    <row r="29" spans="1:16" ht="16.5" thickBot="1" x14ac:dyDescent="0.3">
      <c r="A29" s="3"/>
      <c r="B29" s="139" t="s">
        <v>65</v>
      </c>
      <c r="C29" s="140"/>
      <c r="D29" s="140"/>
      <c r="E29" s="151" t="str">
        <f>IF([1]DATA!E63=0," ",[1]DATA!E63)</f>
        <v xml:space="preserve"> </v>
      </c>
      <c r="F29" s="151" t="str">
        <f>IF([1]DATA!F63=0," ",[1]DATA!F63)</f>
        <v xml:space="preserve"> </v>
      </c>
      <c r="G29" s="151" t="str">
        <f>IF([1]DATA!G63=0," ",[1]DATA!G63)</f>
        <v xml:space="preserve"> </v>
      </c>
      <c r="H29" s="151" t="str">
        <f>IF([1]DATA!H63=0," ",[1]DATA!H63)</f>
        <v xml:space="preserve"> </v>
      </c>
      <c r="I29" s="151" t="str">
        <f>IF([1]DATA!I63=0," ",[1]DATA!I63)</f>
        <v xml:space="preserve"> </v>
      </c>
      <c r="J29" s="151" t="str">
        <f>IF([1]DATA!J63=0," ",[1]DATA!J63)</f>
        <v xml:space="preserve"> </v>
      </c>
      <c r="K29" s="151" t="str">
        <f>IF([1]DATA!K63=0," ",[1]DATA!K63)</f>
        <v xml:space="preserve"> </v>
      </c>
      <c r="L29" s="63" t="str">
        <f t="shared" si="1"/>
        <v xml:space="preserve"> </v>
      </c>
      <c r="M29" s="3"/>
      <c r="N29" s="3"/>
      <c r="O29" s="3"/>
      <c r="P29" s="3"/>
    </row>
    <row r="30" spans="1:16" ht="17.25" thickTop="1" thickBot="1" x14ac:dyDescent="0.3">
      <c r="A30" s="3"/>
      <c r="B30" s="98" t="s">
        <v>67</v>
      </c>
      <c r="C30" s="99"/>
      <c r="D30" s="99"/>
      <c r="E30" s="101" t="str">
        <f>+IF(SUM(E19:E29)=0," ",SUM(E19:E29))</f>
        <v xml:space="preserve"> </v>
      </c>
      <c r="F30" s="101" t="str">
        <f t="shared" ref="F30:L30" si="2">+IF(SUM(F19:F29)=0," ",SUM(F19:F29))</f>
        <v xml:space="preserve"> </v>
      </c>
      <c r="G30" s="101" t="str">
        <f t="shared" si="2"/>
        <v xml:space="preserve"> </v>
      </c>
      <c r="H30" s="101" t="str">
        <f t="shared" si="2"/>
        <v xml:space="preserve"> </v>
      </c>
      <c r="I30" s="101" t="str">
        <f t="shared" si="2"/>
        <v xml:space="preserve"> </v>
      </c>
      <c r="J30" s="101" t="str">
        <f t="shared" si="2"/>
        <v xml:space="preserve"> </v>
      </c>
      <c r="K30" s="101" t="str">
        <f t="shared" si="2"/>
        <v xml:space="preserve"> </v>
      </c>
      <c r="L30" s="101" t="str">
        <f t="shared" si="2"/>
        <v xml:space="preserve"> </v>
      </c>
      <c r="M30" s="3"/>
      <c r="N30" s="3"/>
      <c r="O30" s="3"/>
      <c r="P30" s="3"/>
    </row>
    <row r="31" spans="1:16" ht="16.5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6.5" thickBot="1" x14ac:dyDescent="0.3">
      <c r="A32" s="3"/>
      <c r="B32" s="103" t="s">
        <v>69</v>
      </c>
      <c r="C32" s="104"/>
      <c r="D32" s="70"/>
      <c r="E32" s="70"/>
      <c r="F32" s="70"/>
      <c r="G32" s="70"/>
      <c r="H32" s="70"/>
      <c r="I32" s="70"/>
      <c r="J32" s="70"/>
      <c r="K32" s="70"/>
      <c r="L32" s="70"/>
      <c r="M32" s="3"/>
      <c r="N32" s="3"/>
      <c r="O32" s="3"/>
      <c r="P32" s="3"/>
    </row>
    <row r="33" spans="1:16" ht="16.5" thickTop="1" x14ac:dyDescent="0.25">
      <c r="A33" s="3"/>
      <c r="B33" s="105" t="s">
        <v>38</v>
      </c>
      <c r="C33" s="106" t="s">
        <v>70</v>
      </c>
      <c r="D33" s="106" t="s">
        <v>71</v>
      </c>
      <c r="E33" s="107" t="s">
        <v>72</v>
      </c>
      <c r="F33" s="108"/>
      <c r="G33" s="108"/>
      <c r="H33" s="107" t="s">
        <v>73</v>
      </c>
      <c r="I33" s="108"/>
      <c r="J33" s="108"/>
      <c r="K33" s="108"/>
      <c r="L33" s="36" t="s">
        <v>74</v>
      </c>
      <c r="M33" s="3"/>
      <c r="N33" s="3"/>
      <c r="O33" s="3"/>
      <c r="P33" s="3"/>
    </row>
    <row r="34" spans="1:16" ht="15.75" x14ac:dyDescent="0.25">
      <c r="A34" s="3"/>
      <c r="B34" s="157" t="str">
        <f>IF([1]DATA!B68=0," ",[1]DATA!B68)</f>
        <v xml:space="preserve"> </v>
      </c>
      <c r="C34" s="158">
        <f>+[1]DATA!C68</f>
        <v>0</v>
      </c>
      <c r="D34" s="158">
        <f>+[1]DATA!D68</f>
        <v>0</v>
      </c>
      <c r="E34" s="159">
        <f>+[1]DATA!E68</f>
        <v>0</v>
      </c>
      <c r="F34" s="160"/>
      <c r="G34" s="160"/>
      <c r="H34" s="161">
        <f>+[1]DATA!H68</f>
        <v>0</v>
      </c>
      <c r="I34" s="160"/>
      <c r="J34" s="160"/>
      <c r="K34" s="160"/>
      <c r="L34" s="63" t="str">
        <f>IF([1]DATA!L68=0," ",[1]DATA!L68)</f>
        <v xml:space="preserve"> </v>
      </c>
      <c r="M34" s="3"/>
      <c r="N34" s="3"/>
      <c r="O34" s="3"/>
      <c r="P34" s="3"/>
    </row>
    <row r="35" spans="1:16" ht="15.75" x14ac:dyDescent="0.25">
      <c r="A35" s="3"/>
      <c r="B35" s="157" t="str">
        <f>IF([1]DATA!B69=0," ",[1]DATA!B69)</f>
        <v xml:space="preserve"> </v>
      </c>
      <c r="C35" s="158">
        <f>+[1]DATA!C69</f>
        <v>0</v>
      </c>
      <c r="D35" s="158">
        <f>+[1]DATA!D69</f>
        <v>0</v>
      </c>
      <c r="E35" s="159">
        <f>+[1]DATA!E69</f>
        <v>0</v>
      </c>
      <c r="F35" s="160"/>
      <c r="G35" s="160"/>
      <c r="H35" s="161">
        <f>+[1]DATA!H69</f>
        <v>0</v>
      </c>
      <c r="I35" s="160"/>
      <c r="J35" s="160"/>
      <c r="K35" s="160"/>
      <c r="L35" s="63" t="str">
        <f>IF([1]DATA!L69=0," ",[1]DATA!L69)</f>
        <v xml:space="preserve"> </v>
      </c>
      <c r="M35" s="3"/>
      <c r="N35" s="3"/>
      <c r="O35" s="3"/>
      <c r="P35" s="3"/>
    </row>
    <row r="36" spans="1:16" ht="15.75" x14ac:dyDescent="0.25">
      <c r="A36" s="3"/>
      <c r="B36" s="157" t="str">
        <f>IF([1]DATA!B70=0," ",[1]DATA!B70)</f>
        <v xml:space="preserve"> </v>
      </c>
      <c r="C36" s="158">
        <f>+[1]DATA!C70</f>
        <v>0</v>
      </c>
      <c r="D36" s="158">
        <f>+[1]DATA!D70</f>
        <v>0</v>
      </c>
      <c r="E36" s="159">
        <f>+[1]DATA!E70</f>
        <v>0</v>
      </c>
      <c r="F36" s="160"/>
      <c r="G36" s="160"/>
      <c r="H36" s="161">
        <f>+[1]DATA!H70</f>
        <v>0</v>
      </c>
      <c r="I36" s="160"/>
      <c r="J36" s="160"/>
      <c r="K36" s="160"/>
      <c r="L36" s="63" t="str">
        <f>IF([1]DATA!L70=0," ",[1]DATA!L70)</f>
        <v xml:space="preserve"> </v>
      </c>
      <c r="M36" s="3"/>
      <c r="N36" s="3"/>
      <c r="O36" s="3"/>
      <c r="P36" s="3"/>
    </row>
    <row r="37" spans="1:16" ht="16.5" thickBot="1" x14ac:dyDescent="0.3">
      <c r="A37" s="3"/>
      <c r="B37" s="162" t="str">
        <f>IF([1]DATA!B71=0," ",[1]DATA!B71)</f>
        <v xml:space="preserve"> </v>
      </c>
      <c r="C37" s="163">
        <f>+[1]DATA!C71</f>
        <v>0</v>
      </c>
      <c r="D37" s="163">
        <f>+[1]DATA!D71</f>
        <v>0</v>
      </c>
      <c r="E37" s="164">
        <f>+[1]DATA!E71</f>
        <v>0</v>
      </c>
      <c r="F37" s="165"/>
      <c r="G37" s="165"/>
      <c r="H37" s="166">
        <f>+[1]DATA!H71</f>
        <v>0</v>
      </c>
      <c r="I37" s="165"/>
      <c r="J37" s="165"/>
      <c r="K37" s="165"/>
      <c r="L37" s="167" t="str">
        <f>IF([1]DATA!L71=0," ",[1]DATA!L71)</f>
        <v xml:space="preserve"> </v>
      </c>
      <c r="M37" s="3"/>
      <c r="N37" s="3"/>
      <c r="O37" s="3"/>
      <c r="P37" s="3"/>
    </row>
    <row r="38" spans="1:16" ht="16.5" thickTop="1" x14ac:dyDescent="0.25">
      <c r="A38" s="3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3"/>
      <c r="M38" s="3"/>
      <c r="N38" s="3"/>
      <c r="O38" s="3"/>
      <c r="P38" s="3"/>
    </row>
    <row r="39" spans="1:16" ht="16.5" thickBot="1" x14ac:dyDescent="0.3">
      <c r="A39" s="3"/>
      <c r="B39" s="103" t="s">
        <v>75</v>
      </c>
      <c r="C39" s="70"/>
      <c r="D39" s="70"/>
      <c r="E39" s="70"/>
      <c r="F39" s="70"/>
      <c r="G39" s="3"/>
      <c r="H39" s="122" t="s">
        <v>79</v>
      </c>
      <c r="I39" s="2"/>
      <c r="J39" s="2"/>
      <c r="K39" s="2"/>
      <c r="L39" s="2"/>
      <c r="M39" s="3"/>
      <c r="N39" s="3"/>
      <c r="O39" s="3"/>
      <c r="P39" s="3"/>
    </row>
    <row r="40" spans="1:16" ht="16.5" thickTop="1" x14ac:dyDescent="0.25">
      <c r="A40" s="3"/>
      <c r="B40" s="105" t="s">
        <v>38</v>
      </c>
      <c r="C40" s="107" t="s">
        <v>76</v>
      </c>
      <c r="D40" s="116"/>
      <c r="E40" s="116"/>
      <c r="F40" s="36" t="s">
        <v>74</v>
      </c>
      <c r="G40" s="3"/>
      <c r="H40" s="123" t="s">
        <v>80</v>
      </c>
      <c r="I40" s="124" t="s">
        <v>81</v>
      </c>
      <c r="J40" s="124" t="s">
        <v>82</v>
      </c>
      <c r="K40" s="125" t="s">
        <v>83</v>
      </c>
      <c r="L40" s="126" t="s">
        <v>74</v>
      </c>
      <c r="M40" s="3"/>
      <c r="N40" s="3"/>
      <c r="O40" s="3"/>
      <c r="P40" s="3"/>
    </row>
    <row r="41" spans="1:16" ht="15.75" x14ac:dyDescent="0.25">
      <c r="A41" s="3"/>
      <c r="B41" s="157" t="str">
        <f>IF([1]DATA!B75=0," ",[1]DATA!B75)</f>
        <v xml:space="preserve"> </v>
      </c>
      <c r="C41" s="168" t="str">
        <f>IF([1]DATA!C75=0," ",[1]DATA!C75)</f>
        <v xml:space="preserve"> </v>
      </c>
      <c r="D41" s="169"/>
      <c r="E41" s="169"/>
      <c r="F41" s="170" t="str">
        <f>IF([1]DATA!F75=0," ",[1]DATA!F75)</f>
        <v xml:space="preserve"> </v>
      </c>
      <c r="G41" s="3"/>
      <c r="H41" s="171" t="str">
        <f>IF([1]DATA!B82=0," ",[1]DATA!B82)</f>
        <v xml:space="preserve"> </v>
      </c>
      <c r="I41" s="171" t="str">
        <f>IF([1]DATA!C82=0," ",[1]DATA!C82)</f>
        <v xml:space="preserve"> </v>
      </c>
      <c r="J41" s="171" t="str">
        <f>IF([1]DATA!D82=0," ",[1]DATA!D82)</f>
        <v xml:space="preserve"> </v>
      </c>
      <c r="K41" s="171" t="str">
        <f>IF([1]DATA!E82=0," ",[1]DATA!E82)</f>
        <v xml:space="preserve"> </v>
      </c>
      <c r="L41" s="63" t="str">
        <f>IF([1]DATA!F82=0," ",[1]DATA!F82)</f>
        <v xml:space="preserve"> </v>
      </c>
      <c r="M41" s="3"/>
      <c r="N41" s="3"/>
      <c r="O41" s="3"/>
      <c r="P41" s="3"/>
    </row>
    <row r="42" spans="1:16" ht="15.75" x14ac:dyDescent="0.25">
      <c r="A42" s="3"/>
      <c r="B42" s="157" t="str">
        <f>IF([1]DATA!B76=0," ",[1]DATA!B76)</f>
        <v xml:space="preserve"> </v>
      </c>
      <c r="C42" s="172" t="str">
        <f>IF([1]DATA!C76=0," ",[1]DATA!C76)</f>
        <v xml:space="preserve"> </v>
      </c>
      <c r="D42" s="169"/>
      <c r="E42" s="169"/>
      <c r="F42" s="170" t="str">
        <f>IF([1]DATA!F76=0," ",[1]DATA!F76)</f>
        <v xml:space="preserve"> </v>
      </c>
      <c r="G42" s="3"/>
      <c r="H42" s="171" t="str">
        <f>IF([1]DATA!B83=0," ",[1]DATA!B83)</f>
        <v xml:space="preserve"> </v>
      </c>
      <c r="I42" s="171" t="str">
        <f>IF([1]DATA!C83=0," ",[1]DATA!C83)</f>
        <v xml:space="preserve"> </v>
      </c>
      <c r="J42" s="171" t="str">
        <f>IF([1]DATA!D83=0," ",[1]DATA!D83)</f>
        <v xml:space="preserve"> </v>
      </c>
      <c r="K42" s="171" t="str">
        <f>IF([1]DATA!E83=0," ",[1]DATA!E83)</f>
        <v xml:space="preserve"> </v>
      </c>
      <c r="L42" s="63" t="str">
        <f>IF([1]DATA!F83=0," ",[1]DATA!F83)</f>
        <v xml:space="preserve"> </v>
      </c>
      <c r="M42" s="3"/>
      <c r="N42" s="3"/>
      <c r="O42" s="3"/>
      <c r="P42" s="3"/>
    </row>
    <row r="43" spans="1:16" ht="15.75" x14ac:dyDescent="0.25">
      <c r="A43" s="3"/>
      <c r="B43" s="157" t="str">
        <f>IF([1]DATA!B77=0," ",[1]DATA!B77)</f>
        <v xml:space="preserve"> </v>
      </c>
      <c r="C43" s="172" t="str">
        <f>IF([1]DATA!C77=0," ",[1]DATA!C77)</f>
        <v xml:space="preserve"> </v>
      </c>
      <c r="D43" s="169"/>
      <c r="E43" s="169"/>
      <c r="F43" s="170" t="str">
        <f>IF([1]DATA!F77=0," ",[1]DATA!F77)</f>
        <v xml:space="preserve"> </v>
      </c>
      <c r="G43" s="3"/>
      <c r="H43" s="171" t="str">
        <f>IF([1]DATA!B84=0," ",[1]DATA!B84)</f>
        <v xml:space="preserve"> </v>
      </c>
      <c r="I43" s="171" t="str">
        <f>IF([1]DATA!C84=0," ",[1]DATA!C84)</f>
        <v xml:space="preserve"> </v>
      </c>
      <c r="J43" s="171" t="str">
        <f>IF([1]DATA!D84=0," ",[1]DATA!D84)</f>
        <v xml:space="preserve"> </v>
      </c>
      <c r="K43" s="171" t="str">
        <f>IF([1]DATA!E84=0," ",[1]DATA!E84)</f>
        <v xml:space="preserve"> </v>
      </c>
      <c r="L43" s="63" t="str">
        <f>IF([1]DATA!F84=0," ",[1]DATA!F84)</f>
        <v xml:space="preserve"> </v>
      </c>
      <c r="M43" s="3"/>
      <c r="N43" s="3"/>
      <c r="O43" s="3"/>
      <c r="P43" s="3"/>
    </row>
    <row r="44" spans="1:16" ht="16.5" thickBot="1" x14ac:dyDescent="0.3">
      <c r="A44" s="3"/>
      <c r="B44" s="162" t="str">
        <f>IF([1]DATA!B78=0," ",[1]DATA!B78)</f>
        <v xml:space="preserve"> </v>
      </c>
      <c r="C44" s="173" t="str">
        <f>IF([1]DATA!C78=0," ",[1]DATA!C78)</f>
        <v xml:space="preserve"> </v>
      </c>
      <c r="D44" s="174"/>
      <c r="E44" s="174"/>
      <c r="F44" s="175" t="str">
        <f>IF([1]DATA!F78=0," ",[1]DATA!F78)</f>
        <v xml:space="preserve"> </v>
      </c>
      <c r="G44" s="3"/>
      <c r="H44" s="176" t="str">
        <f>IF([1]DATA!B85=0," ",[1]DATA!B85)</f>
        <v xml:space="preserve"> </v>
      </c>
      <c r="I44" s="176" t="str">
        <f>IF([1]DATA!C85=0," ",[1]DATA!C85)</f>
        <v xml:space="preserve"> </v>
      </c>
      <c r="J44" s="176" t="str">
        <f>IF([1]DATA!D85=0," ",[1]DATA!D85)</f>
        <v xml:space="preserve"> </v>
      </c>
      <c r="K44" s="176" t="str">
        <f>IF([1]DATA!E85=0," ",[1]DATA!E85)</f>
        <v xml:space="preserve"> </v>
      </c>
      <c r="L44" s="167" t="str">
        <f>IF([1]DATA!F85=0," ",[1]DATA!F85)</f>
        <v xml:space="preserve"> </v>
      </c>
      <c r="M44" s="3"/>
      <c r="N44" s="3"/>
      <c r="O44" s="3"/>
      <c r="P44" s="3"/>
    </row>
    <row r="45" spans="1:16" ht="16.5" thickTop="1" x14ac:dyDescent="0.25">
      <c r="A45" s="3"/>
      <c r="B45" s="115"/>
      <c r="C45" s="115"/>
      <c r="D45" s="115"/>
      <c r="E45" s="11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thickBot="1" x14ac:dyDescent="0.3">
      <c r="A46" s="3"/>
      <c r="B46" s="103" t="s">
        <v>88</v>
      </c>
      <c r="C46" s="70"/>
      <c r="D46" s="70"/>
      <c r="E46" s="7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6.5" thickTop="1" x14ac:dyDescent="0.25">
      <c r="A47" s="3"/>
      <c r="B47" s="134"/>
      <c r="C47" s="135"/>
      <c r="D47" s="135"/>
      <c r="E47" s="58"/>
      <c r="F47" s="3"/>
      <c r="G47" s="136"/>
      <c r="H47" s="8" t="s">
        <v>20</v>
      </c>
      <c r="I47" s="3"/>
      <c r="J47" s="35" t="str">
        <f>IF([1]DATA!E28="X",[1]DATA!D28,IF([1]DATA!E29="X",[1]DATA!D29,IF([1]DATA!E30="X",[1]DATA!D30,IF([1]DATA!E31="X",[1]DATA!D31," "))))</f>
        <v xml:space="preserve"> </v>
      </c>
      <c r="K47" s="35"/>
      <c r="L47" s="35"/>
      <c r="M47" s="3"/>
      <c r="N47" s="3"/>
      <c r="O47" s="3"/>
      <c r="P47" s="3"/>
    </row>
    <row r="48" spans="1:16" ht="15.75" x14ac:dyDescent="0.25">
      <c r="A48" s="3"/>
      <c r="B48" s="79" t="s">
        <v>89</v>
      </c>
      <c r="C48" s="35"/>
      <c r="D48" s="35"/>
      <c r="E48" s="83" t="str">
        <f>IF([1]DATA!E90=0," ",[1]DATA!E90)</f>
        <v xml:space="preserve"> 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x14ac:dyDescent="0.25">
      <c r="A49" s="3"/>
      <c r="B49" s="79" t="s">
        <v>91</v>
      </c>
      <c r="C49" s="35"/>
      <c r="D49" s="35"/>
      <c r="E49" s="83" t="str">
        <f>+L30</f>
        <v xml:space="preserve"> </v>
      </c>
      <c r="F49" s="3"/>
      <c r="G49" s="136"/>
      <c r="H49" s="8" t="s">
        <v>98</v>
      </c>
      <c r="I49" s="3"/>
      <c r="J49" s="35" t="str">
        <f>IF(SUM(L13:L30)=0,"ERROR - EXPENSE AREA NOT FILLED IN"," ")</f>
        <v>ERROR - EXPENSE AREA NOT FILLED IN</v>
      </c>
      <c r="K49" s="35"/>
      <c r="L49" s="35"/>
      <c r="M49" s="3"/>
      <c r="N49" s="3"/>
      <c r="O49" s="3"/>
      <c r="P49" s="3"/>
    </row>
    <row r="50" spans="1:16" ht="16.5" thickBot="1" x14ac:dyDescent="0.3">
      <c r="A50" s="3"/>
      <c r="B50" s="139" t="s">
        <v>93</v>
      </c>
      <c r="C50" s="140"/>
      <c r="D50" s="140"/>
      <c r="E50" s="177">
        <f>+[1]DATA!E92</f>
        <v>0</v>
      </c>
      <c r="F50" s="3"/>
      <c r="G50" s="136"/>
      <c r="H50" s="3"/>
      <c r="I50" s="3"/>
      <c r="J50" s="3"/>
      <c r="K50" s="3"/>
      <c r="L50" s="3"/>
      <c r="M50" s="3"/>
      <c r="N50" s="3"/>
      <c r="O50" s="3"/>
      <c r="P50" s="3"/>
    </row>
    <row r="51" spans="1:16" ht="16.5" thickTop="1" x14ac:dyDescent="0.25">
      <c r="A51" s="3"/>
      <c r="B51" s="3"/>
      <c r="C51" s="3"/>
      <c r="D51" s="3"/>
      <c r="E51" s="3"/>
      <c r="F51" s="3"/>
      <c r="G51" s="136"/>
      <c r="H51" s="8" t="s">
        <v>99</v>
      </c>
      <c r="I51" s="3"/>
      <c r="J51" s="35"/>
      <c r="K51" s="35"/>
      <c r="L51" s="35"/>
      <c r="M51" s="3"/>
      <c r="N51" s="3"/>
      <c r="O51" s="3"/>
      <c r="P51" s="3"/>
    </row>
    <row r="52" spans="1:16" ht="15.75" x14ac:dyDescent="0.25">
      <c r="A52" s="3"/>
      <c r="B52" s="3"/>
      <c r="C52" s="3"/>
      <c r="D52" s="3"/>
      <c r="E52" s="3"/>
      <c r="F52" s="3"/>
      <c r="G52" s="136"/>
      <c r="H52" s="3"/>
      <c r="I52" s="3"/>
      <c r="J52" s="3"/>
      <c r="K52" s="3"/>
      <c r="L52" s="3"/>
      <c r="M52" s="3"/>
      <c r="N52" s="3"/>
      <c r="O52" s="3"/>
      <c r="P52" s="3"/>
    </row>
    <row r="53" spans="1:16" ht="15.75" x14ac:dyDescent="0.25">
      <c r="A53" s="3"/>
      <c r="B53" s="8" t="s">
        <v>100</v>
      </c>
      <c r="C53" s="3"/>
      <c r="D53" s="35"/>
      <c r="E53" s="35"/>
      <c r="F53" s="3"/>
      <c r="G53" s="136"/>
      <c r="H53" s="8" t="s">
        <v>99</v>
      </c>
      <c r="I53" s="3"/>
      <c r="J53" s="35"/>
      <c r="K53" s="35"/>
      <c r="L53" s="35"/>
      <c r="M53" s="3"/>
      <c r="N53" s="3"/>
      <c r="O53" s="3"/>
      <c r="P53" s="3"/>
    </row>
    <row r="54" spans="1:16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</sheetData>
  <mergeCells count="1"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5ED6A-D8FA-43A0-AC12-0CA27A963133}">
  <dimension ref="A1:E28"/>
  <sheetViews>
    <sheetView workbookViewId="0">
      <selection activeCell="L21" sqref="L21"/>
    </sheetView>
  </sheetViews>
  <sheetFormatPr defaultRowHeight="15" x14ac:dyDescent="0.25"/>
  <sheetData>
    <row r="1" spans="1:4" x14ac:dyDescent="0.25">
      <c r="A1" s="178" t="s">
        <v>101</v>
      </c>
    </row>
    <row r="3" spans="1:4" x14ac:dyDescent="0.25">
      <c r="A3" s="178" t="s">
        <v>102</v>
      </c>
    </row>
    <row r="4" spans="1:4" x14ac:dyDescent="0.25">
      <c r="B4" t="s">
        <v>103</v>
      </c>
    </row>
    <row r="5" spans="1:4" x14ac:dyDescent="0.25">
      <c r="C5" t="s">
        <v>104</v>
      </c>
    </row>
    <row r="6" spans="1:4" x14ac:dyDescent="0.25">
      <c r="C6" t="s">
        <v>105</v>
      </c>
    </row>
    <row r="7" spans="1:4" x14ac:dyDescent="0.25">
      <c r="C7" t="s">
        <v>106</v>
      </c>
    </row>
    <row r="8" spans="1:4" x14ac:dyDescent="0.25">
      <c r="B8" t="s">
        <v>107</v>
      </c>
    </row>
    <row r="10" spans="1:4" x14ac:dyDescent="0.25">
      <c r="A10" s="178" t="s">
        <v>108</v>
      </c>
    </row>
    <row r="11" spans="1:4" x14ac:dyDescent="0.25">
      <c r="B11" t="s">
        <v>109</v>
      </c>
    </row>
    <row r="12" spans="1:4" x14ac:dyDescent="0.25">
      <c r="C12" t="s">
        <v>103</v>
      </c>
    </row>
    <row r="13" spans="1:4" x14ac:dyDescent="0.25">
      <c r="D13" t="s">
        <v>104</v>
      </c>
    </row>
    <row r="14" spans="1:4" x14ac:dyDescent="0.25">
      <c r="D14" t="s">
        <v>110</v>
      </c>
    </row>
    <row r="15" spans="1:4" x14ac:dyDescent="0.25">
      <c r="D15" t="s">
        <v>106</v>
      </c>
    </row>
    <row r="16" spans="1:4" x14ac:dyDescent="0.25">
      <c r="C16" t="s">
        <v>107</v>
      </c>
    </row>
    <row r="18" spans="2:5" x14ac:dyDescent="0.25">
      <c r="B18" t="s">
        <v>111</v>
      </c>
    </row>
    <row r="19" spans="2:5" x14ac:dyDescent="0.25">
      <c r="D19" t="s">
        <v>112</v>
      </c>
    </row>
    <row r="20" spans="2:5" x14ac:dyDescent="0.25">
      <c r="E20" t="s">
        <v>104</v>
      </c>
    </row>
    <row r="21" spans="2:5" x14ac:dyDescent="0.25">
      <c r="E21" t="s">
        <v>106</v>
      </c>
    </row>
    <row r="22" spans="2:5" x14ac:dyDescent="0.25">
      <c r="D22" t="s">
        <v>113</v>
      </c>
    </row>
    <row r="24" spans="2:5" x14ac:dyDescent="0.25">
      <c r="B24" t="s">
        <v>114</v>
      </c>
    </row>
    <row r="25" spans="2:5" x14ac:dyDescent="0.25">
      <c r="C25" s="179" t="s">
        <v>115</v>
      </c>
    </row>
    <row r="26" spans="2:5" x14ac:dyDescent="0.25">
      <c r="D26" t="s">
        <v>116</v>
      </c>
    </row>
    <row r="27" spans="2:5" x14ac:dyDescent="0.25">
      <c r="E27" t="s">
        <v>106</v>
      </c>
    </row>
    <row r="28" spans="2:5" x14ac:dyDescent="0.25">
      <c r="D28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7D59-F6B8-47FD-A193-5311889710DC}">
  <dimension ref="B1:M41"/>
  <sheetViews>
    <sheetView topLeftCell="A4" workbookViewId="0">
      <selection activeCell="H25" sqref="H25"/>
    </sheetView>
  </sheetViews>
  <sheetFormatPr defaultRowHeight="15" x14ac:dyDescent="0.25"/>
  <cols>
    <col min="3" max="3" width="14.85546875" customWidth="1"/>
    <col min="5" max="5" width="8" customWidth="1"/>
    <col min="8" max="8" width="21.5703125" customWidth="1"/>
  </cols>
  <sheetData>
    <row r="1" spans="2:10" x14ac:dyDescent="0.25">
      <c r="B1" s="180" t="s">
        <v>118</v>
      </c>
      <c r="C1" s="180" t="s">
        <v>119</v>
      </c>
      <c r="D1" s="180"/>
      <c r="E1" s="180"/>
      <c r="F1" s="181"/>
      <c r="J1" s="182"/>
    </row>
    <row r="2" spans="2:10" x14ac:dyDescent="0.25">
      <c r="F2" s="182"/>
      <c r="J2" s="182"/>
    </row>
    <row r="3" spans="2:10" x14ac:dyDescent="0.25">
      <c r="B3" s="183" t="s">
        <v>120</v>
      </c>
      <c r="C3" s="183"/>
      <c r="D3" s="183"/>
      <c r="E3" s="183"/>
      <c r="F3" s="184"/>
      <c r="G3" s="183"/>
      <c r="H3" s="183"/>
      <c r="I3" s="183"/>
      <c r="J3" s="184"/>
    </row>
    <row r="4" spans="2:10" x14ac:dyDescent="0.25">
      <c r="F4" s="182"/>
      <c r="J4" s="182"/>
    </row>
    <row r="5" spans="2:10" x14ac:dyDescent="0.25">
      <c r="B5" s="185" t="s">
        <v>121</v>
      </c>
      <c r="F5" s="182"/>
      <c r="G5" s="185" t="s">
        <v>122</v>
      </c>
      <c r="J5" s="182"/>
    </row>
    <row r="6" spans="2:10" x14ac:dyDescent="0.25">
      <c r="C6" t="s">
        <v>123</v>
      </c>
      <c r="D6" t="s">
        <v>124</v>
      </c>
      <c r="F6" s="186">
        <v>328</v>
      </c>
      <c r="H6" t="s">
        <v>125</v>
      </c>
      <c r="J6" s="186">
        <v>316</v>
      </c>
    </row>
    <row r="7" spans="2:10" x14ac:dyDescent="0.25">
      <c r="C7" t="s">
        <v>126</v>
      </c>
      <c r="F7" s="186">
        <v>342</v>
      </c>
      <c r="H7" t="s">
        <v>127</v>
      </c>
      <c r="J7" s="186">
        <v>302</v>
      </c>
    </row>
    <row r="8" spans="2:10" x14ac:dyDescent="0.25">
      <c r="B8" s="185" t="s">
        <v>128</v>
      </c>
      <c r="F8" s="182"/>
      <c r="G8" s="185" t="s">
        <v>129</v>
      </c>
      <c r="J8" s="186"/>
    </row>
    <row r="9" spans="2:10" x14ac:dyDescent="0.25">
      <c r="C9" t="s">
        <v>130</v>
      </c>
      <c r="F9" s="186">
        <v>285</v>
      </c>
      <c r="H9" t="s">
        <v>131</v>
      </c>
      <c r="J9" s="186">
        <v>215</v>
      </c>
    </row>
    <row r="10" spans="2:10" x14ac:dyDescent="0.25">
      <c r="B10" s="185" t="s">
        <v>132</v>
      </c>
      <c r="F10" s="182"/>
      <c r="G10" s="185" t="s">
        <v>133</v>
      </c>
      <c r="J10" s="186">
        <v>274</v>
      </c>
    </row>
    <row r="11" spans="2:10" x14ac:dyDescent="0.25">
      <c r="C11" t="s">
        <v>134</v>
      </c>
      <c r="F11" s="186">
        <v>400</v>
      </c>
      <c r="J11" s="186"/>
    </row>
    <row r="12" spans="2:10" x14ac:dyDescent="0.25">
      <c r="B12" s="185" t="s">
        <v>135</v>
      </c>
      <c r="F12" s="182"/>
      <c r="G12" s="185" t="s">
        <v>136</v>
      </c>
      <c r="J12" s="186"/>
    </row>
    <row r="13" spans="2:10" x14ac:dyDescent="0.25">
      <c r="C13" t="s">
        <v>137</v>
      </c>
      <c r="F13" s="186">
        <v>285</v>
      </c>
      <c r="H13" t="s">
        <v>138</v>
      </c>
      <c r="J13" s="186">
        <v>117</v>
      </c>
    </row>
    <row r="14" spans="2:10" x14ac:dyDescent="0.25">
      <c r="B14" s="185" t="s">
        <v>139</v>
      </c>
      <c r="F14" s="182"/>
      <c r="G14" s="185" t="s">
        <v>140</v>
      </c>
      <c r="J14" s="186"/>
    </row>
    <row r="15" spans="2:10" x14ac:dyDescent="0.25">
      <c r="C15" t="s">
        <v>141</v>
      </c>
      <c r="F15" s="186">
        <v>114</v>
      </c>
      <c r="H15" t="s">
        <v>142</v>
      </c>
      <c r="J15" s="186">
        <v>105</v>
      </c>
    </row>
    <row r="16" spans="2:10" x14ac:dyDescent="0.25">
      <c r="B16" s="185" t="s">
        <v>143</v>
      </c>
      <c r="F16" s="182"/>
      <c r="J16" s="186"/>
    </row>
    <row r="17" spans="2:13" x14ac:dyDescent="0.25">
      <c r="C17" t="s">
        <v>144</v>
      </c>
      <c r="F17" s="186">
        <v>107</v>
      </c>
      <c r="G17" s="185" t="s">
        <v>145</v>
      </c>
      <c r="J17" s="186"/>
    </row>
    <row r="18" spans="2:13" x14ac:dyDescent="0.25">
      <c r="B18" s="185" t="s">
        <v>146</v>
      </c>
      <c r="F18" s="182"/>
      <c r="H18" t="s">
        <v>147</v>
      </c>
      <c r="J18" s="186">
        <v>101</v>
      </c>
    </row>
    <row r="19" spans="2:13" x14ac:dyDescent="0.25">
      <c r="C19" t="s">
        <v>148</v>
      </c>
      <c r="F19" s="186">
        <v>250</v>
      </c>
      <c r="H19" t="s">
        <v>149</v>
      </c>
      <c r="J19" s="186">
        <v>146</v>
      </c>
    </row>
    <row r="20" spans="2:13" x14ac:dyDescent="0.25">
      <c r="C20" t="s">
        <v>150</v>
      </c>
      <c r="F20" s="186">
        <v>236</v>
      </c>
      <c r="H20" t="s">
        <v>151</v>
      </c>
      <c r="J20" s="186">
        <v>322</v>
      </c>
    </row>
    <row r="21" spans="2:13" x14ac:dyDescent="0.25">
      <c r="B21" s="185" t="s">
        <v>152</v>
      </c>
      <c r="F21" s="182"/>
      <c r="H21" t="s">
        <v>153</v>
      </c>
      <c r="J21" s="186">
        <v>314</v>
      </c>
    </row>
    <row r="22" spans="2:13" x14ac:dyDescent="0.25">
      <c r="C22" t="s">
        <v>154</v>
      </c>
      <c r="F22" s="186">
        <v>52</v>
      </c>
      <c r="H22" t="s">
        <v>155</v>
      </c>
      <c r="J22" s="186">
        <v>290</v>
      </c>
    </row>
    <row r="23" spans="2:13" x14ac:dyDescent="0.25">
      <c r="B23" s="185" t="s">
        <v>156</v>
      </c>
      <c r="F23" s="182"/>
      <c r="G23" s="185" t="s">
        <v>157</v>
      </c>
      <c r="J23" s="186"/>
    </row>
    <row r="24" spans="2:13" x14ac:dyDescent="0.25">
      <c r="C24" t="s">
        <v>158</v>
      </c>
      <c r="F24" s="186">
        <v>306</v>
      </c>
      <c r="H24" t="s">
        <v>159</v>
      </c>
      <c r="J24" s="186">
        <v>9</v>
      </c>
    </row>
    <row r="25" spans="2:13" x14ac:dyDescent="0.25">
      <c r="C25" t="s">
        <v>160</v>
      </c>
      <c r="F25" s="186">
        <v>296</v>
      </c>
      <c r="H25" t="s">
        <v>161</v>
      </c>
      <c r="J25" s="186">
        <v>42</v>
      </c>
    </row>
    <row r="26" spans="2:13" x14ac:dyDescent="0.25">
      <c r="B26" s="185" t="s">
        <v>162</v>
      </c>
      <c r="F26" s="182"/>
      <c r="H26" t="s">
        <v>163</v>
      </c>
      <c r="J26" s="186">
        <v>4</v>
      </c>
    </row>
    <row r="27" spans="2:13" x14ac:dyDescent="0.25">
      <c r="C27" t="s">
        <v>164</v>
      </c>
      <c r="F27" s="186">
        <v>280</v>
      </c>
      <c r="H27" t="s">
        <v>165</v>
      </c>
      <c r="J27" s="186">
        <v>44</v>
      </c>
    </row>
    <row r="28" spans="2:13" x14ac:dyDescent="0.25">
      <c r="C28" t="s">
        <v>166</v>
      </c>
      <c r="F28" s="186">
        <v>280</v>
      </c>
      <c r="J28" s="182"/>
      <c r="L28" s="178"/>
    </row>
    <row r="29" spans="2:13" x14ac:dyDescent="0.25">
      <c r="B29" s="185" t="s">
        <v>167</v>
      </c>
      <c r="F29" s="186"/>
      <c r="J29" s="182"/>
      <c r="L29" s="178"/>
    </row>
    <row r="30" spans="2:13" x14ac:dyDescent="0.25">
      <c r="C30" t="s">
        <v>168</v>
      </c>
      <c r="F30" s="186">
        <v>200</v>
      </c>
      <c r="J30" s="182"/>
      <c r="M30" s="178"/>
    </row>
    <row r="31" spans="2:13" x14ac:dyDescent="0.25">
      <c r="B31" s="185" t="s">
        <v>169</v>
      </c>
      <c r="F31" s="186"/>
      <c r="J31" s="182"/>
      <c r="M31" s="178"/>
    </row>
    <row r="32" spans="2:13" x14ac:dyDescent="0.25">
      <c r="C32" t="s">
        <v>170</v>
      </c>
      <c r="F32" s="186">
        <v>330</v>
      </c>
      <c r="J32" s="182"/>
      <c r="M32" s="178"/>
    </row>
    <row r="33" spans="2:13" x14ac:dyDescent="0.25">
      <c r="C33" t="s">
        <v>171</v>
      </c>
      <c r="F33" s="186">
        <v>320</v>
      </c>
      <c r="J33" s="182"/>
      <c r="M33" s="178"/>
    </row>
    <row r="34" spans="2:13" x14ac:dyDescent="0.25">
      <c r="F34" s="182"/>
      <c r="G34" s="178"/>
      <c r="J34" s="182"/>
      <c r="M34" s="178"/>
    </row>
    <row r="35" spans="2:13" x14ac:dyDescent="0.25">
      <c r="F35" s="182"/>
      <c r="G35" s="178"/>
      <c r="J35" s="182"/>
    </row>
    <row r="36" spans="2:13" x14ac:dyDescent="0.25">
      <c r="F36" s="182"/>
      <c r="G36" s="178"/>
      <c r="J36" s="182"/>
    </row>
    <row r="37" spans="2:13" ht="15.75" x14ac:dyDescent="0.25">
      <c r="B37" s="187" t="s">
        <v>172</v>
      </c>
      <c r="C37" s="188"/>
      <c r="D37" s="188"/>
      <c r="E37" s="188"/>
      <c r="F37" s="189"/>
      <c r="G37" s="190"/>
      <c r="H37" s="188"/>
      <c r="I37" s="188"/>
      <c r="J37" s="189"/>
    </row>
    <row r="38" spans="2:13" x14ac:dyDescent="0.25">
      <c r="B38" s="185"/>
      <c r="F38" s="182"/>
      <c r="G38" s="178"/>
      <c r="J38" s="182"/>
    </row>
    <row r="39" spans="2:13" x14ac:dyDescent="0.25">
      <c r="F39" s="182"/>
      <c r="G39" s="178"/>
      <c r="J39" s="182"/>
    </row>
    <row r="40" spans="2:13" x14ac:dyDescent="0.25">
      <c r="F40" s="182"/>
      <c r="G40" s="178"/>
      <c r="J40" s="182"/>
    </row>
    <row r="41" spans="2:13" x14ac:dyDescent="0.25">
      <c r="F41" s="182"/>
      <c r="G41" s="178"/>
      <c r="J41" s="1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CFDF-83FE-40BA-9CB9-7CDB5A214DDB}">
  <dimension ref="A1:W252"/>
  <sheetViews>
    <sheetView workbookViewId="0">
      <selection activeCell="A249" sqref="A249"/>
    </sheetView>
  </sheetViews>
  <sheetFormatPr defaultRowHeight="15" x14ac:dyDescent="0.25"/>
  <cols>
    <col min="5" max="5" width="24.7109375" bestFit="1" customWidth="1"/>
    <col min="6" max="6" width="11.140625" bestFit="1" customWidth="1"/>
    <col min="7" max="7" width="18.42578125" bestFit="1" customWidth="1"/>
    <col min="9" max="9" width="35.7109375" customWidth="1"/>
    <col min="10" max="10" width="19.42578125" customWidth="1"/>
  </cols>
  <sheetData>
    <row r="1" spans="1:10" s="191" customFormat="1" ht="15.75" x14ac:dyDescent="0.25">
      <c r="A1" s="210"/>
      <c r="B1" s="210"/>
      <c r="C1" s="210"/>
      <c r="D1" s="210"/>
      <c r="E1" s="210"/>
      <c r="F1" s="210"/>
      <c r="G1" s="210"/>
      <c r="H1" s="210"/>
      <c r="I1" s="210"/>
    </row>
    <row r="2" spans="1:10" s="191" customFormat="1" ht="15.75" x14ac:dyDescent="0.25">
      <c r="A2" s="211" t="s">
        <v>173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s="191" customFormat="1" ht="15.7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4" spans="1:10" s="191" customFormat="1" ht="15.75" x14ac:dyDescent="0.25">
      <c r="A4" s="210" t="s">
        <v>174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s="191" customFormat="1" ht="15.75" x14ac:dyDescent="0.25">
      <c r="A5" s="210" t="s">
        <v>175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s="191" customFormat="1" ht="15.75" x14ac:dyDescent="0.25">
      <c r="A6" s="210" t="s">
        <v>176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s="191" customFormat="1" ht="15.75" x14ac:dyDescent="0.25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0" s="191" customFormat="1" ht="15.75" x14ac:dyDescent="0.25">
      <c r="A8" s="210" t="s">
        <v>178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s="191" customFormat="1" ht="15.75" x14ac:dyDescent="0.25">
      <c r="A9" s="210" t="s">
        <v>179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s="191" customFormat="1" ht="15.75" x14ac:dyDescent="0.25">
      <c r="A10" s="210" t="s">
        <v>180</v>
      </c>
      <c r="B10" s="210"/>
      <c r="C10" s="210"/>
      <c r="D10" s="210"/>
      <c r="E10" s="210"/>
      <c r="F10" s="210"/>
      <c r="G10" s="210"/>
      <c r="H10" s="210"/>
      <c r="I10" s="210"/>
      <c r="J10" s="210"/>
    </row>
    <row r="11" spans="1:10" s="191" customFormat="1" ht="15.75" x14ac:dyDescent="0.25">
      <c r="A11" s="210" t="s">
        <v>181</v>
      </c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 s="191" customFormat="1" ht="15.75" x14ac:dyDescent="0.25">
      <c r="A12" s="210" t="s">
        <v>182</v>
      </c>
      <c r="B12" s="210"/>
      <c r="C12" s="210"/>
      <c r="D12" s="210"/>
      <c r="E12" s="210"/>
      <c r="F12" s="210"/>
      <c r="G12" s="210"/>
      <c r="H12" s="210"/>
      <c r="I12" s="210"/>
      <c r="J12" s="210"/>
    </row>
    <row r="13" spans="1:10" s="191" customFormat="1" ht="15.75" x14ac:dyDescent="0.25">
      <c r="A13" s="210" t="s">
        <v>183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 s="191" customFormat="1" ht="15.75" x14ac:dyDescent="0.25">
      <c r="A14" s="210" t="s">
        <v>184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 s="191" customFormat="1" ht="15.75" x14ac:dyDescent="0.25">
      <c r="A15" s="210" t="s">
        <v>185</v>
      </c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s="191" customFormat="1" ht="15.75" x14ac:dyDescent="0.25">
      <c r="A16" s="210" t="s">
        <v>186</v>
      </c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0" s="191" customFormat="1" ht="15.75" x14ac:dyDescent="0.25">
      <c r="A17" s="210" t="s">
        <v>187</v>
      </c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s="191" customFormat="1" ht="15.75" x14ac:dyDescent="0.25">
      <c r="A18" s="210" t="s">
        <v>188</v>
      </c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 s="191" customFormat="1" ht="15.75" x14ac:dyDescent="0.25">
      <c r="A19" s="210" t="s">
        <v>189</v>
      </c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s="191" customFormat="1" ht="15.75" x14ac:dyDescent="0.25">
      <c r="A20" s="210" t="s">
        <v>190</v>
      </c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s="191" customFormat="1" ht="15.75" x14ac:dyDescent="0.25">
      <c r="A21" s="210" t="s">
        <v>191</v>
      </c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s="191" customFormat="1" ht="15.75" x14ac:dyDescent="0.25">
      <c r="A22" s="210" t="s">
        <v>192</v>
      </c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 s="191" customFormat="1" ht="15.75" x14ac:dyDescent="0.25">
      <c r="A23" s="210"/>
      <c r="B23" s="210"/>
      <c r="C23" s="210"/>
      <c r="D23" s="210"/>
      <c r="E23" s="210"/>
      <c r="F23" s="210"/>
      <c r="G23" s="210"/>
      <c r="H23" s="210"/>
      <c r="I23" s="210"/>
      <c r="J23" s="210"/>
    </row>
    <row r="24" spans="1:10" s="191" customFormat="1" ht="15.75" x14ac:dyDescent="0.25">
      <c r="A24" s="192"/>
      <c r="B24" s="192"/>
      <c r="C24" s="192"/>
      <c r="D24" s="192"/>
      <c r="E24" s="192"/>
      <c r="F24" s="192"/>
      <c r="G24" s="192"/>
      <c r="H24" s="192"/>
      <c r="I24" s="192"/>
      <c r="J24" s="192"/>
    </row>
    <row r="25" spans="1:10" s="191" customFormat="1" ht="15.75" x14ac:dyDescent="0.25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10" s="193" customFormat="1" ht="15.75" x14ac:dyDescent="0.25">
      <c r="A26" s="212" t="s">
        <v>193</v>
      </c>
      <c r="B26" s="212"/>
      <c r="C26" s="212"/>
      <c r="D26" s="212"/>
      <c r="E26" s="212"/>
      <c r="F26" s="212"/>
      <c r="G26" s="212"/>
      <c r="H26" s="212"/>
      <c r="I26" s="212"/>
      <c r="J26" s="212"/>
    </row>
    <row r="27" spans="1:10" s="191" customFormat="1" ht="15.75" x14ac:dyDescent="0.25">
      <c r="A27" s="210"/>
      <c r="B27" s="210"/>
      <c r="C27" s="210"/>
      <c r="D27" s="210"/>
      <c r="E27" s="210"/>
      <c r="F27" s="210"/>
      <c r="G27" s="210"/>
      <c r="H27" s="210"/>
      <c r="I27" s="210"/>
      <c r="J27" s="210"/>
    </row>
    <row r="28" spans="1:10" s="194" customFormat="1" ht="15.75" x14ac:dyDescent="0.25">
      <c r="A28" s="211" t="s">
        <v>194</v>
      </c>
      <c r="B28" s="211"/>
      <c r="C28" s="211"/>
      <c r="D28" s="211"/>
      <c r="E28" s="211"/>
      <c r="F28" s="211"/>
      <c r="G28" s="211"/>
      <c r="H28" s="211"/>
      <c r="I28" s="211"/>
      <c r="J28" s="211"/>
    </row>
    <row r="29" spans="1:10" s="194" customFormat="1" ht="15.75" x14ac:dyDescent="0.25">
      <c r="A29" s="191">
        <v>1</v>
      </c>
      <c r="B29" s="213" t="s">
        <v>195</v>
      </c>
      <c r="C29" s="213"/>
      <c r="D29" s="213"/>
      <c r="E29" s="213"/>
      <c r="F29" s="213"/>
      <c r="G29" s="213"/>
      <c r="H29" s="213"/>
      <c r="I29" s="213"/>
      <c r="J29" s="213"/>
    </row>
    <row r="30" spans="1:10" s="194" customFormat="1" ht="15.75" x14ac:dyDescent="0.25">
      <c r="A30" s="191">
        <v>2</v>
      </c>
      <c r="B30" s="213" t="s">
        <v>196</v>
      </c>
      <c r="C30" s="213"/>
      <c r="D30" s="213"/>
      <c r="E30" s="213"/>
      <c r="F30" s="213"/>
      <c r="G30" s="213"/>
      <c r="H30" s="213"/>
      <c r="I30" s="213"/>
      <c r="J30" s="213"/>
    </row>
    <row r="31" spans="1:10" s="191" customFormat="1" ht="15.75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s="195" customFormat="1" ht="15.75" x14ac:dyDescent="0.25">
      <c r="A32" s="211" t="s">
        <v>197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1:10" s="191" customFormat="1" ht="15.75" x14ac:dyDescent="0.25">
      <c r="A33" s="191">
        <v>1</v>
      </c>
      <c r="B33" s="210" t="s">
        <v>198</v>
      </c>
      <c r="C33" s="210"/>
      <c r="D33" s="210"/>
      <c r="E33" s="210"/>
      <c r="F33" s="210"/>
      <c r="G33" s="210"/>
      <c r="H33" s="210"/>
      <c r="I33" s="210"/>
      <c r="J33" s="210"/>
    </row>
    <row r="34" spans="1:10" s="191" customFormat="1" ht="15.75" x14ac:dyDescent="0.25">
      <c r="A34" s="191">
        <v>2</v>
      </c>
      <c r="B34" s="210" t="s">
        <v>199</v>
      </c>
      <c r="C34" s="210"/>
      <c r="D34" s="210"/>
      <c r="E34" s="210"/>
      <c r="F34" s="210"/>
      <c r="G34" s="210"/>
      <c r="H34" s="210"/>
      <c r="I34" s="210"/>
      <c r="J34" s="210"/>
    </row>
    <row r="35" spans="1:10" s="191" customFormat="1" ht="15.75" x14ac:dyDescent="0.25">
      <c r="A35" s="191">
        <v>3</v>
      </c>
      <c r="B35" s="210" t="s">
        <v>200</v>
      </c>
      <c r="C35" s="210"/>
      <c r="D35" s="210"/>
      <c r="E35" s="210"/>
      <c r="F35" s="210"/>
      <c r="G35" s="210"/>
      <c r="H35" s="210"/>
      <c r="I35" s="210"/>
      <c r="J35" s="210"/>
    </row>
    <row r="36" spans="1:10" s="191" customFormat="1" ht="15.75" x14ac:dyDescent="0.2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s="191" customFormat="1" ht="15.75" x14ac:dyDescent="0.25">
      <c r="A37" s="213" t="s">
        <v>201</v>
      </c>
      <c r="B37" s="213"/>
      <c r="C37" s="213"/>
      <c r="D37" s="213"/>
      <c r="E37" s="196" t="s">
        <v>202</v>
      </c>
      <c r="F37" s="196" t="s">
        <v>203</v>
      </c>
      <c r="G37" s="196" t="s">
        <v>204</v>
      </c>
      <c r="H37" s="210"/>
      <c r="I37" s="210"/>
      <c r="J37" s="210"/>
    </row>
    <row r="38" spans="1:10" s="191" customFormat="1" ht="15.75" x14ac:dyDescent="0.25">
      <c r="A38" s="191" t="s">
        <v>205</v>
      </c>
      <c r="E38" s="197">
        <v>0.625</v>
      </c>
      <c r="F38" s="197" t="s">
        <v>206</v>
      </c>
      <c r="G38" s="197" t="s">
        <v>206</v>
      </c>
      <c r="H38" s="210"/>
      <c r="I38" s="210"/>
      <c r="J38" s="210"/>
    </row>
    <row r="39" spans="1:10" s="191" customFormat="1" ht="15.75" x14ac:dyDescent="0.25">
      <c r="A39" s="191" t="s">
        <v>207</v>
      </c>
      <c r="E39" s="197">
        <v>0.625</v>
      </c>
      <c r="F39" s="197" t="s">
        <v>206</v>
      </c>
      <c r="G39" s="197" t="s">
        <v>206</v>
      </c>
      <c r="H39" s="210"/>
      <c r="I39" s="210"/>
      <c r="J39" s="210"/>
    </row>
    <row r="40" spans="1:10" s="191" customFormat="1" ht="15.75" x14ac:dyDescent="0.25">
      <c r="A40" s="191" t="s">
        <v>208</v>
      </c>
      <c r="E40" s="197">
        <v>0.625</v>
      </c>
      <c r="F40" s="197" t="s">
        <v>206</v>
      </c>
      <c r="G40" s="197" t="s">
        <v>206</v>
      </c>
      <c r="H40" s="210"/>
      <c r="I40" s="210"/>
      <c r="J40" s="210"/>
    </row>
    <row r="41" spans="1:10" s="191" customFormat="1" ht="15.75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s="191" customFormat="1" ht="15.75" x14ac:dyDescent="0.25">
      <c r="E42" s="198" t="s">
        <v>54</v>
      </c>
      <c r="F42" s="196" t="s">
        <v>209</v>
      </c>
      <c r="G42" s="196" t="s">
        <v>56</v>
      </c>
      <c r="H42" s="210"/>
      <c r="I42" s="210"/>
      <c r="J42" s="210"/>
    </row>
    <row r="43" spans="1:10" s="191" customFormat="1" ht="15.75" x14ac:dyDescent="0.25">
      <c r="A43" s="191" t="s">
        <v>205</v>
      </c>
      <c r="E43" s="199">
        <v>7.5</v>
      </c>
      <c r="F43" s="200">
        <v>12.5</v>
      </c>
      <c r="G43" s="200">
        <v>20</v>
      </c>
      <c r="H43" s="214"/>
      <c r="I43" s="214"/>
      <c r="J43" s="214"/>
    </row>
    <row r="44" spans="1:10" s="191" customFormat="1" ht="15.75" x14ac:dyDescent="0.25">
      <c r="A44" s="191" t="s">
        <v>207</v>
      </c>
      <c r="E44" s="200">
        <v>8</v>
      </c>
      <c r="F44" s="200">
        <v>12.5</v>
      </c>
      <c r="G44" s="200">
        <v>20</v>
      </c>
      <c r="H44" s="215"/>
      <c r="I44" s="215"/>
      <c r="J44" s="215"/>
    </row>
    <row r="45" spans="1:10" s="191" customFormat="1" ht="15.75" x14ac:dyDescent="0.25">
      <c r="A45" s="191" t="s">
        <v>208</v>
      </c>
      <c r="E45" s="200">
        <v>7.5</v>
      </c>
      <c r="F45" s="200">
        <v>12.5</v>
      </c>
      <c r="G45" s="200">
        <v>20</v>
      </c>
      <c r="H45" s="210"/>
      <c r="I45" s="210"/>
      <c r="J45" s="210"/>
    </row>
    <row r="46" spans="1:10" s="191" customFormat="1" ht="15.75" x14ac:dyDescent="0.25">
      <c r="A46" s="210"/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0" s="191" customFormat="1" ht="15.75" x14ac:dyDescent="0.25">
      <c r="A47" s="210" t="s">
        <v>210</v>
      </c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0" s="213" customFormat="1" ht="15.75" x14ac:dyDescent="0.25">
      <c r="A48" s="213" t="s">
        <v>211</v>
      </c>
    </row>
    <row r="49" spans="1:23" s="191" customFormat="1" ht="15.75" x14ac:dyDescent="0.25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23" s="191" customFormat="1" ht="15.75" x14ac:dyDescent="0.25">
      <c r="A50" s="211" t="s">
        <v>212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23" s="191" customFormat="1" ht="15.75" x14ac:dyDescent="0.25">
      <c r="A51" s="210" t="s">
        <v>213</v>
      </c>
      <c r="B51" s="210"/>
      <c r="C51" s="210"/>
      <c r="D51" s="210"/>
      <c r="E51" s="210"/>
      <c r="F51" s="210"/>
      <c r="G51" s="210"/>
      <c r="H51" s="210"/>
      <c r="I51" s="210"/>
      <c r="J51" s="210"/>
    </row>
    <row r="52" spans="1:23" s="191" customFormat="1" ht="15.75" x14ac:dyDescent="0.25">
      <c r="A52" s="210" t="s">
        <v>214</v>
      </c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23" s="191" customFormat="1" ht="15.75" x14ac:dyDescent="0.25">
      <c r="A53" s="210" t="s">
        <v>215</v>
      </c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23" s="191" customFormat="1" ht="15.75" x14ac:dyDescent="0.25">
      <c r="A54" s="210" t="s">
        <v>216</v>
      </c>
      <c r="B54" s="210"/>
      <c r="C54" s="210"/>
      <c r="D54" s="210"/>
      <c r="E54" s="210"/>
      <c r="F54" s="210"/>
      <c r="G54" s="210"/>
      <c r="H54" s="210"/>
      <c r="I54" s="210"/>
      <c r="J54" s="210"/>
    </row>
    <row r="55" spans="1:23" s="191" customFormat="1" ht="15.75" x14ac:dyDescent="0.25">
      <c r="A55" s="210" t="s">
        <v>217</v>
      </c>
      <c r="B55" s="210"/>
      <c r="C55" s="210"/>
      <c r="D55" s="210"/>
      <c r="E55" s="210"/>
      <c r="F55" s="210"/>
      <c r="G55" s="210"/>
      <c r="H55" s="210"/>
      <c r="I55" s="210"/>
      <c r="J55" s="210"/>
    </row>
    <row r="56" spans="1:23" s="191" customFormat="1" ht="15.75" x14ac:dyDescent="0.25">
      <c r="A56" s="210" t="s">
        <v>218</v>
      </c>
      <c r="B56" s="210"/>
      <c r="C56" s="210"/>
      <c r="D56" s="210"/>
      <c r="E56" s="210"/>
      <c r="F56" s="210"/>
      <c r="G56" s="210"/>
      <c r="H56" s="210"/>
      <c r="I56" s="210"/>
      <c r="J56" s="210"/>
    </row>
    <row r="57" spans="1:23" s="191" customFormat="1" ht="15.75" x14ac:dyDescent="0.25">
      <c r="A57" s="210"/>
      <c r="B57" s="210"/>
      <c r="C57" s="210"/>
      <c r="D57" s="210"/>
      <c r="E57" s="210"/>
      <c r="F57" s="210"/>
      <c r="G57" s="210"/>
      <c r="H57" s="210"/>
      <c r="I57" s="210"/>
      <c r="J57" s="210"/>
    </row>
    <row r="58" spans="1:23" s="191" customFormat="1" ht="15.75" x14ac:dyDescent="0.25">
      <c r="A58" s="211" t="s">
        <v>219</v>
      </c>
      <c r="B58" s="211"/>
      <c r="C58" s="211"/>
      <c r="D58" s="211"/>
      <c r="E58" s="211"/>
      <c r="F58" s="211"/>
      <c r="G58" s="211"/>
      <c r="H58" s="211"/>
      <c r="I58" s="211"/>
      <c r="J58" s="211"/>
    </row>
    <row r="59" spans="1:23" s="191" customFormat="1" ht="15.75" x14ac:dyDescent="0.25">
      <c r="A59" s="216" t="s">
        <v>220</v>
      </c>
      <c r="B59" s="216"/>
      <c r="C59" s="216"/>
      <c r="D59" s="216"/>
      <c r="E59" s="216"/>
      <c r="F59" s="216"/>
      <c r="G59" s="216"/>
      <c r="H59" s="216"/>
      <c r="I59" s="216"/>
      <c r="J59" s="216"/>
    </row>
    <row r="60" spans="1:23" s="191" customFormat="1" ht="15.75" x14ac:dyDescent="0.25">
      <c r="A60" s="216" t="s">
        <v>221</v>
      </c>
      <c r="B60" s="216"/>
      <c r="C60" s="216"/>
      <c r="D60" s="216"/>
      <c r="E60" s="216"/>
      <c r="F60" s="216"/>
      <c r="G60" s="216"/>
      <c r="H60" s="216"/>
      <c r="I60" s="216"/>
      <c r="J60" s="216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1:23" s="191" customFormat="1" ht="15.75" x14ac:dyDescent="0.25">
      <c r="A61" s="216" t="s">
        <v>222</v>
      </c>
      <c r="B61" s="216"/>
      <c r="C61" s="216"/>
      <c r="D61" s="216"/>
      <c r="E61" s="216"/>
      <c r="F61" s="216"/>
      <c r="G61" s="216"/>
      <c r="H61" s="216"/>
      <c r="I61" s="216"/>
      <c r="J61" s="216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1:23" s="191" customFormat="1" ht="15.75" x14ac:dyDescent="0.25">
      <c r="A62" s="216" t="s">
        <v>223</v>
      </c>
      <c r="B62" s="216"/>
      <c r="C62" s="216"/>
      <c r="D62" s="216"/>
      <c r="E62" s="216"/>
      <c r="F62" s="216"/>
      <c r="G62" s="216"/>
      <c r="H62" s="216"/>
      <c r="I62" s="216"/>
      <c r="J62" s="216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1:23" s="191" customFormat="1" ht="15.75" x14ac:dyDescent="0.25">
      <c r="A63" s="210" t="s">
        <v>224</v>
      </c>
      <c r="B63" s="210"/>
      <c r="C63" s="210"/>
      <c r="D63" s="210"/>
      <c r="E63" s="210"/>
      <c r="F63" s="210"/>
      <c r="G63" s="210"/>
      <c r="H63" s="210"/>
      <c r="I63" s="210"/>
      <c r="J63" s="210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1:23" s="191" customFormat="1" ht="15.75" x14ac:dyDescent="0.25">
      <c r="A64" s="210" t="s">
        <v>225</v>
      </c>
      <c r="B64" s="210"/>
      <c r="C64" s="210"/>
      <c r="D64" s="210"/>
      <c r="E64" s="210"/>
      <c r="F64" s="210"/>
      <c r="G64" s="210"/>
      <c r="H64" s="210"/>
      <c r="I64" s="210"/>
      <c r="J64" s="210"/>
    </row>
    <row r="65" spans="1:10" s="191" customFormat="1" ht="15.75" x14ac:dyDescent="0.25">
      <c r="A65" s="210" t="s">
        <v>226</v>
      </c>
      <c r="B65" s="210"/>
      <c r="C65" s="210"/>
      <c r="D65" s="210"/>
      <c r="E65" s="210"/>
      <c r="F65" s="210"/>
      <c r="G65" s="210"/>
      <c r="H65" s="210"/>
      <c r="I65" s="210"/>
      <c r="J65" s="210"/>
    </row>
    <row r="66" spans="1:10" s="191" customFormat="1" ht="15.75" x14ac:dyDescent="0.25">
      <c r="A66" s="217" t="s">
        <v>227</v>
      </c>
      <c r="B66" s="217"/>
      <c r="C66" s="217"/>
      <c r="D66" s="217"/>
      <c r="E66" s="217"/>
      <c r="F66" s="217"/>
      <c r="G66" s="217"/>
      <c r="H66" s="217"/>
      <c r="I66" s="217"/>
      <c r="J66" s="217"/>
    </row>
    <row r="67" spans="1:10" s="191" customFormat="1" ht="15.75" x14ac:dyDescent="0.25">
      <c r="A67" s="212"/>
      <c r="B67" s="212"/>
      <c r="C67" s="212"/>
      <c r="D67" s="212"/>
      <c r="E67" s="212"/>
      <c r="F67" s="212"/>
      <c r="G67" s="212"/>
      <c r="H67" s="212"/>
      <c r="I67" s="212"/>
      <c r="J67" s="218"/>
    </row>
    <row r="68" spans="1:10" s="191" customFormat="1" ht="15.75" x14ac:dyDescent="0.25">
      <c r="A68" s="201"/>
      <c r="B68" s="201"/>
      <c r="C68" s="201"/>
      <c r="D68" s="201"/>
      <c r="E68" s="201"/>
      <c r="F68" s="201"/>
      <c r="G68" s="201"/>
      <c r="H68" s="201"/>
      <c r="I68" s="201"/>
      <c r="J68" s="202"/>
    </row>
    <row r="69" spans="1:10" s="211" customFormat="1" ht="15.75" x14ac:dyDescent="0.25">
      <c r="A69" s="211" t="s">
        <v>228</v>
      </c>
    </row>
    <row r="70" spans="1:10" s="191" customFormat="1" ht="15.75" x14ac:dyDescent="0.25">
      <c r="B70" s="210" t="s">
        <v>229</v>
      </c>
      <c r="C70" s="210"/>
      <c r="D70" s="210"/>
      <c r="E70" s="210"/>
      <c r="F70" s="210"/>
      <c r="G70" s="210"/>
      <c r="H70" s="210"/>
      <c r="I70" s="210"/>
      <c r="J70" s="210"/>
    </row>
    <row r="71" spans="1:10" s="191" customFormat="1" ht="15.75" x14ac:dyDescent="0.25">
      <c r="A71" s="194" t="s">
        <v>230</v>
      </c>
      <c r="B71" s="213" t="s">
        <v>188</v>
      </c>
      <c r="C71" s="213"/>
      <c r="D71" s="213"/>
      <c r="E71" s="213"/>
      <c r="F71" s="213"/>
      <c r="G71" s="213"/>
      <c r="H71" s="213"/>
      <c r="I71" s="213"/>
      <c r="J71" s="213"/>
    </row>
    <row r="72" spans="1:10" s="191" customFormat="1" ht="15.75" x14ac:dyDescent="0.25">
      <c r="A72" s="194" t="s">
        <v>230</v>
      </c>
      <c r="B72" s="213" t="s">
        <v>231</v>
      </c>
      <c r="C72" s="213"/>
      <c r="D72" s="213"/>
      <c r="E72" s="213"/>
      <c r="F72" s="213"/>
      <c r="G72" s="213"/>
      <c r="H72" s="213"/>
      <c r="I72" s="213"/>
      <c r="J72" s="213"/>
    </row>
    <row r="73" spans="1:10" s="191" customFormat="1" ht="15.75" x14ac:dyDescent="0.25">
      <c r="A73" s="194" t="s">
        <v>230</v>
      </c>
      <c r="B73" s="213" t="s">
        <v>232</v>
      </c>
      <c r="C73" s="213"/>
      <c r="D73" s="213"/>
      <c r="E73" s="213"/>
      <c r="F73" s="213"/>
      <c r="G73" s="213"/>
      <c r="H73" s="213"/>
      <c r="I73" s="213"/>
      <c r="J73" s="213"/>
    </row>
    <row r="74" spans="1:10" s="191" customFormat="1" ht="15.75" x14ac:dyDescent="0.25">
      <c r="A74" s="210" t="s">
        <v>233</v>
      </c>
      <c r="B74" s="210"/>
      <c r="C74" s="210"/>
      <c r="D74" s="210"/>
      <c r="E74" s="210"/>
      <c r="F74" s="210"/>
      <c r="G74" s="210"/>
      <c r="H74" s="210"/>
      <c r="I74" s="210"/>
      <c r="J74" s="210"/>
    </row>
    <row r="75" spans="1:10" s="191" customFormat="1" ht="15.75" x14ac:dyDescent="0.25">
      <c r="A75" s="210" t="s">
        <v>234</v>
      </c>
      <c r="B75" s="210"/>
      <c r="C75" s="210"/>
      <c r="D75" s="210"/>
      <c r="E75" s="210"/>
      <c r="F75" s="210"/>
      <c r="G75" s="210"/>
      <c r="H75" s="210"/>
      <c r="I75" s="210"/>
      <c r="J75" s="210"/>
    </row>
    <row r="76" spans="1:10" s="191" customFormat="1" ht="15.75" x14ac:dyDescent="0.25">
      <c r="A76" s="210" t="s">
        <v>235</v>
      </c>
      <c r="B76" s="210"/>
      <c r="C76" s="210"/>
      <c r="D76" s="210"/>
      <c r="E76" s="210"/>
      <c r="F76" s="210"/>
      <c r="G76" s="210"/>
      <c r="H76" s="210"/>
      <c r="I76" s="210"/>
      <c r="J76" s="210"/>
    </row>
    <row r="77" spans="1:10" s="191" customFormat="1" ht="15.75" x14ac:dyDescent="0.25">
      <c r="A77" s="210"/>
      <c r="B77" s="210"/>
      <c r="C77" s="210"/>
      <c r="D77" s="210"/>
      <c r="E77" s="210"/>
      <c r="F77" s="210"/>
      <c r="G77" s="210"/>
      <c r="H77" s="210"/>
      <c r="I77" s="210"/>
      <c r="J77" s="210"/>
    </row>
    <row r="78" spans="1:10" s="191" customFormat="1" ht="15.75" x14ac:dyDescent="0.25">
      <c r="A78" s="219" t="s">
        <v>236</v>
      </c>
      <c r="B78" s="219"/>
      <c r="C78" s="219"/>
      <c r="D78" s="219"/>
      <c r="E78" s="219"/>
      <c r="F78" s="219"/>
      <c r="G78" s="219"/>
      <c r="H78" s="219"/>
      <c r="I78" s="219"/>
      <c r="J78" s="219"/>
    </row>
    <row r="79" spans="1:10" s="203" customFormat="1" ht="15.75" x14ac:dyDescent="0.25">
      <c r="A79" s="194" t="s">
        <v>230</v>
      </c>
      <c r="B79" s="213" t="s">
        <v>237</v>
      </c>
      <c r="C79" s="213"/>
      <c r="D79" s="213"/>
      <c r="E79" s="213"/>
      <c r="F79" s="213"/>
      <c r="G79" s="213"/>
      <c r="H79" s="213"/>
      <c r="I79" s="213"/>
      <c r="J79" s="213"/>
    </row>
    <row r="80" spans="1:10" s="191" customFormat="1" ht="15.75" x14ac:dyDescent="0.25">
      <c r="A80" s="194" t="s">
        <v>230</v>
      </c>
      <c r="B80" s="213" t="s">
        <v>238</v>
      </c>
      <c r="C80" s="213"/>
      <c r="D80" s="213"/>
      <c r="E80" s="213"/>
      <c r="F80" s="213"/>
      <c r="G80" s="213"/>
      <c r="H80" s="213"/>
      <c r="I80" s="213"/>
      <c r="J80" s="213"/>
    </row>
    <row r="81" spans="1:11" s="191" customFormat="1" ht="15.75" x14ac:dyDescent="0.25">
      <c r="A81" s="194" t="s">
        <v>230</v>
      </c>
      <c r="B81" s="213" t="s">
        <v>239</v>
      </c>
      <c r="C81" s="213"/>
      <c r="D81" s="213"/>
      <c r="E81" s="213"/>
      <c r="F81" s="213"/>
      <c r="G81" s="213"/>
      <c r="H81" s="213"/>
      <c r="I81" s="213"/>
      <c r="J81" s="213"/>
    </row>
    <row r="82" spans="1:11" s="191" customFormat="1" ht="15.75" x14ac:dyDescent="0.25">
      <c r="A82" s="194" t="s">
        <v>230</v>
      </c>
      <c r="B82" s="213" t="s">
        <v>240</v>
      </c>
      <c r="C82" s="213"/>
      <c r="D82" s="213"/>
      <c r="E82" s="213"/>
      <c r="F82" s="213"/>
      <c r="G82" s="213"/>
      <c r="H82" s="213"/>
      <c r="I82" s="213"/>
      <c r="J82" s="213"/>
    </row>
    <row r="83" spans="1:11" s="191" customFormat="1" ht="15.75" x14ac:dyDescent="0.25">
      <c r="A83" s="194" t="s">
        <v>230</v>
      </c>
      <c r="B83" s="220" t="s">
        <v>241</v>
      </c>
      <c r="C83" s="220"/>
      <c r="D83" s="220"/>
      <c r="E83" s="220"/>
      <c r="F83" s="220"/>
      <c r="G83" s="220"/>
      <c r="H83" s="220"/>
      <c r="I83" s="220"/>
      <c r="J83" s="220"/>
    </row>
    <row r="84" spans="1:11" s="191" customFormat="1" ht="15.75" x14ac:dyDescent="0.25">
      <c r="A84" s="194" t="s">
        <v>230</v>
      </c>
      <c r="B84" s="220" t="s">
        <v>242</v>
      </c>
      <c r="C84" s="220"/>
      <c r="D84" s="220"/>
      <c r="E84" s="220"/>
      <c r="F84" s="220"/>
      <c r="G84" s="220"/>
      <c r="H84" s="220"/>
      <c r="I84" s="220"/>
      <c r="J84" s="220"/>
    </row>
    <row r="85" spans="1:11" s="191" customFormat="1" ht="15.75" x14ac:dyDescent="0.25">
      <c r="A85" s="194" t="s">
        <v>230</v>
      </c>
      <c r="B85" s="220" t="s">
        <v>243</v>
      </c>
      <c r="C85" s="220"/>
      <c r="D85" s="220"/>
      <c r="E85" s="220"/>
      <c r="F85" s="220"/>
      <c r="G85" s="220"/>
      <c r="H85" s="220"/>
      <c r="I85" s="220"/>
      <c r="J85" s="220"/>
    </row>
    <row r="86" spans="1:11" s="191" customFormat="1" ht="15.75" x14ac:dyDescent="0.25">
      <c r="A86" s="194" t="s">
        <v>230</v>
      </c>
      <c r="B86" s="220" t="s">
        <v>244</v>
      </c>
      <c r="C86" s="220"/>
      <c r="D86" s="220"/>
      <c r="E86" s="220"/>
      <c r="F86" s="220"/>
      <c r="G86" s="220"/>
      <c r="H86" s="220"/>
      <c r="I86" s="220"/>
      <c r="J86" s="220"/>
    </row>
    <row r="87" spans="1:11" s="191" customFormat="1" ht="15.75" x14ac:dyDescent="0.25">
      <c r="A87" s="194" t="s">
        <v>230</v>
      </c>
      <c r="B87" s="213" t="s">
        <v>245</v>
      </c>
      <c r="C87" s="213"/>
      <c r="D87" s="213"/>
      <c r="E87" s="213"/>
      <c r="F87" s="213"/>
      <c r="G87" s="213"/>
      <c r="H87" s="213"/>
      <c r="I87" s="213"/>
      <c r="J87" s="213"/>
    </row>
    <row r="88" spans="1:11" s="191" customFormat="1" ht="15.75" x14ac:dyDescent="0.25">
      <c r="A88" s="210" t="s">
        <v>246</v>
      </c>
      <c r="B88" s="210"/>
      <c r="C88" s="210"/>
      <c r="D88" s="210"/>
      <c r="E88" s="210"/>
      <c r="F88" s="210"/>
      <c r="G88" s="210"/>
      <c r="H88" s="210"/>
      <c r="I88" s="210"/>
      <c r="J88" s="210"/>
    </row>
    <row r="89" spans="1:11" s="191" customFormat="1" ht="15.75" x14ac:dyDescent="0.25">
      <c r="A89" s="210" t="s">
        <v>247</v>
      </c>
      <c r="B89" s="210"/>
      <c r="C89" s="210"/>
      <c r="D89" s="210"/>
      <c r="E89" s="210"/>
      <c r="F89" s="210"/>
      <c r="G89" s="210"/>
      <c r="H89" s="210"/>
      <c r="I89" s="210"/>
      <c r="J89" s="210"/>
      <c r="K89" s="194"/>
    </row>
    <row r="90" spans="1:11" s="191" customFormat="1" ht="15.75" x14ac:dyDescent="0.25">
      <c r="A90" s="210" t="s">
        <v>248</v>
      </c>
      <c r="B90" s="210"/>
      <c r="C90" s="210"/>
      <c r="D90" s="210"/>
      <c r="E90" s="210"/>
      <c r="F90" s="210"/>
      <c r="G90" s="210"/>
      <c r="H90" s="210"/>
      <c r="I90" s="210"/>
      <c r="J90" s="210"/>
      <c r="K90" s="194"/>
    </row>
    <row r="91" spans="1:11" s="191" customFormat="1" ht="15.75" x14ac:dyDescent="0.2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194"/>
    </row>
    <row r="92" spans="1:11" s="191" customFormat="1" ht="15.75" x14ac:dyDescent="0.25">
      <c r="A92" s="211" t="s">
        <v>249</v>
      </c>
      <c r="B92" s="211"/>
      <c r="C92" s="211"/>
      <c r="D92" s="211"/>
      <c r="E92" s="211"/>
      <c r="F92" s="211"/>
      <c r="G92" s="211"/>
      <c r="H92" s="211"/>
      <c r="I92" s="211"/>
      <c r="J92" s="211"/>
      <c r="K92" s="194"/>
    </row>
    <row r="93" spans="1:11" s="191" customFormat="1" ht="15.75" x14ac:dyDescent="0.25">
      <c r="A93" s="210" t="s">
        <v>250</v>
      </c>
      <c r="B93" s="210"/>
      <c r="C93" s="210"/>
      <c r="D93" s="210"/>
      <c r="E93" s="210"/>
      <c r="F93" s="210"/>
      <c r="G93" s="210"/>
      <c r="H93" s="210"/>
      <c r="I93" s="210"/>
      <c r="J93" s="210"/>
    </row>
    <row r="94" spans="1:11" s="191" customFormat="1" ht="15.75" x14ac:dyDescent="0.25">
      <c r="A94" s="210" t="s">
        <v>251</v>
      </c>
      <c r="B94" s="210"/>
      <c r="C94" s="210"/>
      <c r="D94" s="210"/>
      <c r="E94" s="210"/>
      <c r="F94" s="210"/>
      <c r="G94" s="210"/>
      <c r="H94" s="210"/>
      <c r="I94" s="210"/>
      <c r="J94" s="210"/>
    </row>
    <row r="95" spans="1:11" s="191" customFormat="1" ht="15.75" x14ac:dyDescent="0.25">
      <c r="A95" s="210" t="s">
        <v>252</v>
      </c>
      <c r="B95" s="210"/>
      <c r="C95" s="210"/>
      <c r="D95" s="210"/>
      <c r="E95" s="210"/>
      <c r="F95" s="210"/>
      <c r="G95" s="210"/>
      <c r="H95" s="210"/>
      <c r="I95" s="210"/>
      <c r="J95" s="210"/>
    </row>
    <row r="96" spans="1:11" s="191" customFormat="1" ht="15.75" x14ac:dyDescent="0.25">
      <c r="A96" s="210" t="s">
        <v>253</v>
      </c>
      <c r="B96" s="210"/>
      <c r="C96" s="210"/>
      <c r="D96" s="210"/>
      <c r="E96" s="210"/>
      <c r="F96" s="210"/>
      <c r="G96" s="210"/>
      <c r="H96" s="210"/>
      <c r="I96" s="210"/>
      <c r="J96" s="210"/>
    </row>
    <row r="97" spans="1:10" s="191" customFormat="1" ht="15.75" x14ac:dyDescent="0.25">
      <c r="A97" s="210" t="s">
        <v>254</v>
      </c>
      <c r="B97" s="210"/>
      <c r="C97" s="210"/>
      <c r="D97" s="210"/>
      <c r="E97" s="210"/>
      <c r="F97" s="210"/>
      <c r="G97" s="210"/>
      <c r="H97" s="210"/>
      <c r="I97" s="210"/>
      <c r="J97" s="210"/>
    </row>
    <row r="98" spans="1:10" s="191" customFormat="1" ht="15.75" x14ac:dyDescent="0.25">
      <c r="A98" s="210"/>
      <c r="B98" s="210"/>
      <c r="C98" s="210"/>
      <c r="D98" s="210"/>
      <c r="E98" s="210"/>
      <c r="F98" s="210"/>
      <c r="G98" s="210"/>
      <c r="H98" s="210"/>
      <c r="I98" s="210"/>
      <c r="J98" s="210"/>
    </row>
    <row r="99" spans="1:10" s="191" customFormat="1" ht="15.75" x14ac:dyDescent="0.25">
      <c r="A99" s="211" t="s">
        <v>255</v>
      </c>
      <c r="B99" s="211"/>
      <c r="C99" s="211"/>
      <c r="D99" s="211"/>
      <c r="E99" s="211"/>
      <c r="F99" s="211"/>
      <c r="G99" s="211"/>
      <c r="H99" s="211"/>
      <c r="I99" s="211"/>
      <c r="J99" s="211"/>
    </row>
    <row r="100" spans="1:10" s="191" customFormat="1" ht="15.75" x14ac:dyDescent="0.25">
      <c r="A100" s="210" t="s">
        <v>256</v>
      </c>
      <c r="B100" s="210"/>
      <c r="C100" s="210"/>
      <c r="D100" s="210"/>
      <c r="E100" s="210"/>
      <c r="F100" s="210"/>
      <c r="G100" s="210"/>
      <c r="H100" s="210"/>
      <c r="I100" s="210"/>
      <c r="J100" s="210"/>
    </row>
    <row r="101" spans="1:10" s="191" customFormat="1" ht="15.75" x14ac:dyDescent="0.25">
      <c r="A101" s="210" t="s">
        <v>257</v>
      </c>
      <c r="B101" s="210"/>
      <c r="C101" s="210"/>
      <c r="D101" s="210"/>
      <c r="E101" s="210"/>
      <c r="F101" s="210"/>
      <c r="G101" s="210"/>
      <c r="H101" s="210"/>
      <c r="I101" s="210"/>
      <c r="J101" s="210"/>
    </row>
    <row r="102" spans="1:10" s="191" customFormat="1" ht="15.75" x14ac:dyDescent="0.2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</row>
    <row r="103" spans="1:10" s="191" customFormat="1" ht="15.75" x14ac:dyDescent="0.25">
      <c r="A103" s="211" t="s">
        <v>258</v>
      </c>
      <c r="B103" s="211"/>
      <c r="C103" s="211"/>
      <c r="D103" s="211"/>
      <c r="E103" s="211"/>
      <c r="F103" s="211"/>
      <c r="G103" s="211"/>
      <c r="H103" s="211"/>
      <c r="I103" s="211"/>
      <c r="J103" s="211"/>
    </row>
    <row r="104" spans="1:10" s="191" customFormat="1" ht="15.75" x14ac:dyDescent="0.25">
      <c r="A104" s="213" t="s">
        <v>237</v>
      </c>
      <c r="B104" s="213"/>
      <c r="C104" s="213"/>
      <c r="D104" s="213"/>
      <c r="E104" s="213"/>
      <c r="F104" s="213"/>
      <c r="G104" s="213"/>
      <c r="H104" s="213"/>
      <c r="I104" s="213"/>
      <c r="J104" s="213"/>
    </row>
    <row r="105" spans="1:10" s="191" customFormat="1" ht="15.75" x14ac:dyDescent="0.25">
      <c r="A105" s="210" t="s">
        <v>377</v>
      </c>
      <c r="B105" s="210"/>
      <c r="C105" s="210"/>
      <c r="D105" s="210"/>
      <c r="E105" s="210"/>
      <c r="F105" s="210"/>
      <c r="G105" s="210"/>
      <c r="H105" s="210"/>
      <c r="I105" s="210"/>
      <c r="J105" s="210"/>
    </row>
    <row r="106" spans="1:10" s="191" customFormat="1" ht="15.75" x14ac:dyDescent="0.25">
      <c r="A106" s="210" t="s">
        <v>259</v>
      </c>
      <c r="B106" s="210"/>
      <c r="C106" s="210"/>
      <c r="D106" s="210"/>
      <c r="E106" s="210"/>
      <c r="F106" s="210"/>
      <c r="G106" s="210"/>
      <c r="H106" s="210"/>
      <c r="I106" s="210"/>
      <c r="J106" s="210"/>
    </row>
    <row r="107" spans="1:10" s="191" customFormat="1" ht="15.75" x14ac:dyDescent="0.25">
      <c r="A107" s="210" t="s">
        <v>260</v>
      </c>
      <c r="B107" s="210"/>
      <c r="C107" s="210"/>
      <c r="D107" s="210"/>
      <c r="E107" s="210"/>
      <c r="F107" s="210"/>
      <c r="G107" s="210"/>
      <c r="H107" s="210"/>
      <c r="I107" s="210"/>
      <c r="J107" s="210"/>
    </row>
    <row r="108" spans="1:10" s="191" customFormat="1" ht="15.75" x14ac:dyDescent="0.25">
      <c r="A108" s="210" t="s">
        <v>261</v>
      </c>
      <c r="B108" s="210"/>
      <c r="C108" s="210"/>
      <c r="D108" s="210"/>
      <c r="E108" s="210"/>
      <c r="F108" s="210"/>
      <c r="G108" s="210"/>
      <c r="H108" s="210"/>
      <c r="I108" s="210"/>
      <c r="J108" s="210"/>
    </row>
    <row r="109" spans="1:10" s="191" customFormat="1" ht="15.75" x14ac:dyDescent="0.25">
      <c r="A109" s="210" t="s">
        <v>262</v>
      </c>
      <c r="B109" s="210"/>
      <c r="C109" s="210"/>
      <c r="D109" s="210"/>
      <c r="E109" s="210"/>
      <c r="F109" s="210"/>
      <c r="G109" s="210"/>
      <c r="H109" s="210"/>
      <c r="I109" s="210"/>
      <c r="J109" s="210"/>
    </row>
    <row r="110" spans="1:10" s="191" customFormat="1" ht="15.75" x14ac:dyDescent="0.25">
      <c r="A110" s="210" t="s">
        <v>263</v>
      </c>
      <c r="B110" s="210"/>
      <c r="C110" s="210"/>
      <c r="D110" s="210"/>
      <c r="E110" s="210"/>
      <c r="F110" s="210"/>
      <c r="G110" s="210"/>
      <c r="H110" s="210"/>
      <c r="I110" s="210"/>
      <c r="J110" s="210"/>
    </row>
    <row r="111" spans="1:10" s="191" customFormat="1" ht="15.75" x14ac:dyDescent="0.25">
      <c r="A111" s="210" t="s">
        <v>264</v>
      </c>
      <c r="B111" s="210"/>
      <c r="C111" s="210"/>
      <c r="D111" s="210"/>
      <c r="E111" s="210"/>
      <c r="F111" s="210"/>
      <c r="G111" s="210"/>
      <c r="H111" s="210"/>
      <c r="I111" s="210"/>
      <c r="J111" s="210"/>
    </row>
    <row r="112" spans="1:10" s="191" customFormat="1" ht="15.75" x14ac:dyDescent="0.25"/>
    <row r="113" spans="1:10" s="191" customFormat="1" ht="15.75" x14ac:dyDescent="0.25">
      <c r="A113" s="213" t="s">
        <v>238</v>
      </c>
      <c r="B113" s="213"/>
      <c r="C113" s="213"/>
      <c r="D113" s="213"/>
      <c r="E113" s="213"/>
      <c r="F113" s="213"/>
      <c r="G113" s="213"/>
      <c r="H113" s="213"/>
      <c r="I113" s="213"/>
      <c r="J113" s="213"/>
    </row>
    <row r="114" spans="1:10" s="191" customFormat="1" ht="15.75" x14ac:dyDescent="0.25">
      <c r="A114" s="210" t="s">
        <v>265</v>
      </c>
      <c r="B114" s="210"/>
      <c r="C114" s="210"/>
      <c r="D114" s="210"/>
      <c r="E114" s="210"/>
      <c r="F114" s="210"/>
      <c r="G114" s="210"/>
      <c r="H114" s="210"/>
      <c r="I114" s="210"/>
      <c r="J114" s="210"/>
    </row>
    <row r="115" spans="1:10" s="191" customFormat="1" ht="15.75" x14ac:dyDescent="0.25">
      <c r="A115" s="210" t="s">
        <v>266</v>
      </c>
      <c r="B115" s="210"/>
      <c r="C115" s="210"/>
      <c r="D115" s="210"/>
      <c r="E115" s="210"/>
      <c r="F115" s="210"/>
      <c r="G115" s="210"/>
      <c r="H115" s="210"/>
      <c r="I115" s="210"/>
      <c r="J115" s="210"/>
    </row>
    <row r="116" spans="1:10" s="191" customFormat="1" ht="15.75" x14ac:dyDescent="0.25">
      <c r="A116" s="210" t="s">
        <v>267</v>
      </c>
      <c r="B116" s="210"/>
      <c r="C116" s="210"/>
      <c r="D116" s="210"/>
      <c r="E116" s="210"/>
      <c r="F116" s="210"/>
      <c r="G116" s="210"/>
      <c r="H116" s="210"/>
      <c r="I116" s="210"/>
      <c r="J116" s="210"/>
    </row>
    <row r="117" spans="1:10" s="191" customFormat="1" ht="15.75" x14ac:dyDescent="0.25">
      <c r="A117" s="216" t="s">
        <v>268</v>
      </c>
      <c r="B117" s="216"/>
      <c r="C117" s="216"/>
      <c r="D117" s="216"/>
      <c r="E117" s="216"/>
      <c r="F117" s="216"/>
      <c r="G117" s="216"/>
      <c r="H117" s="216"/>
      <c r="I117" s="216"/>
      <c r="J117" s="216"/>
    </row>
    <row r="118" spans="1:10" s="191" customFormat="1" ht="15.75" x14ac:dyDescent="0.2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</row>
    <row r="119" spans="1:10" s="191" customFormat="1" ht="15.75" x14ac:dyDescent="0.25">
      <c r="A119" s="213" t="s">
        <v>239</v>
      </c>
      <c r="B119" s="213"/>
      <c r="C119" s="213"/>
      <c r="D119" s="213"/>
      <c r="E119" s="213"/>
      <c r="F119" s="213"/>
      <c r="G119" s="213"/>
      <c r="H119" s="213"/>
      <c r="I119" s="213"/>
      <c r="J119" s="213"/>
    </row>
    <row r="120" spans="1:10" s="191" customFormat="1" ht="15.75" x14ac:dyDescent="0.25">
      <c r="A120" s="210" t="s">
        <v>269</v>
      </c>
      <c r="B120" s="210"/>
      <c r="C120" s="210"/>
      <c r="D120" s="210"/>
      <c r="E120" s="210"/>
      <c r="F120" s="210"/>
      <c r="G120" s="210"/>
      <c r="H120" s="210"/>
      <c r="I120" s="210"/>
      <c r="J120" s="210"/>
    </row>
    <row r="121" spans="1:10" s="191" customFormat="1" ht="15.75" x14ac:dyDescent="0.25">
      <c r="A121" s="210" t="s">
        <v>270</v>
      </c>
      <c r="B121" s="210"/>
      <c r="C121" s="210"/>
      <c r="D121" s="210"/>
      <c r="E121" s="210"/>
      <c r="F121" s="210"/>
      <c r="G121" s="210"/>
      <c r="H121" s="210"/>
      <c r="I121" s="210"/>
      <c r="J121" s="210"/>
    </row>
    <row r="122" spans="1:10" s="191" customFormat="1" ht="15.75" x14ac:dyDescent="0.25"/>
    <row r="123" spans="1:10" s="191" customFormat="1" ht="15.75" x14ac:dyDescent="0.25">
      <c r="A123" s="213" t="s">
        <v>240</v>
      </c>
      <c r="B123" s="213"/>
      <c r="C123" s="213"/>
      <c r="D123" s="213"/>
      <c r="E123" s="213"/>
      <c r="F123" s="213"/>
      <c r="G123" s="213"/>
      <c r="H123" s="213"/>
      <c r="I123" s="213"/>
      <c r="J123" s="213"/>
    </row>
    <row r="124" spans="1:10" s="191" customFormat="1" ht="15.75" x14ac:dyDescent="0.2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</row>
    <row r="125" spans="1:10" s="191" customFormat="1" ht="15.75" x14ac:dyDescent="0.25">
      <c r="A125" s="221" t="s">
        <v>271</v>
      </c>
      <c r="B125" s="221"/>
      <c r="C125" s="221"/>
      <c r="D125" s="221"/>
      <c r="E125" s="221"/>
      <c r="F125" s="221"/>
      <c r="G125" s="221"/>
      <c r="H125" s="221"/>
      <c r="I125" s="221"/>
      <c r="J125" s="221"/>
    </row>
    <row r="126" spans="1:10" s="191" customFormat="1" ht="15.75" x14ac:dyDescent="0.25">
      <c r="A126" s="210" t="s">
        <v>272</v>
      </c>
      <c r="B126" s="210"/>
      <c r="C126" s="210"/>
      <c r="D126" s="210"/>
      <c r="E126" s="210"/>
      <c r="F126" s="210"/>
      <c r="G126" s="210"/>
      <c r="H126" s="210"/>
      <c r="I126" s="210"/>
      <c r="J126" s="210"/>
    </row>
    <row r="127" spans="1:10" s="191" customFormat="1" ht="15.75" x14ac:dyDescent="0.25">
      <c r="A127" s="210" t="s">
        <v>273</v>
      </c>
      <c r="B127" s="210"/>
      <c r="C127" s="210"/>
      <c r="D127" s="210"/>
      <c r="E127" s="210"/>
      <c r="F127" s="210"/>
      <c r="G127" s="210"/>
      <c r="H127" s="210"/>
      <c r="I127" s="210"/>
      <c r="J127" s="210"/>
    </row>
    <row r="128" spans="1:10" s="191" customFormat="1" ht="15.75" x14ac:dyDescent="0.25">
      <c r="A128" s="210" t="s">
        <v>274</v>
      </c>
      <c r="B128" s="210"/>
      <c r="C128" s="210"/>
      <c r="D128" s="210"/>
      <c r="E128" s="210"/>
      <c r="F128" s="210"/>
      <c r="G128" s="210"/>
      <c r="H128" s="210"/>
      <c r="I128" s="210"/>
      <c r="J128" s="210"/>
    </row>
    <row r="129" spans="1:10" s="191" customFormat="1" ht="15.75" x14ac:dyDescent="0.25"/>
    <row r="130" spans="1:10" s="191" customFormat="1" ht="15.75" x14ac:dyDescent="0.25">
      <c r="A130" s="211" t="s">
        <v>275</v>
      </c>
      <c r="B130" s="211"/>
      <c r="C130" s="211"/>
      <c r="D130" s="211"/>
      <c r="E130" s="211"/>
      <c r="F130" s="211"/>
      <c r="G130" s="211"/>
      <c r="H130" s="211"/>
      <c r="I130" s="211"/>
      <c r="J130" s="211"/>
    </row>
    <row r="131" spans="1:10" s="191" customFormat="1" ht="15.75" x14ac:dyDescent="0.25">
      <c r="A131" s="210" t="s">
        <v>276</v>
      </c>
      <c r="B131" s="210"/>
      <c r="C131" s="210"/>
      <c r="D131" s="210"/>
      <c r="E131" s="210"/>
      <c r="F131" s="210"/>
      <c r="G131" s="210"/>
      <c r="H131" s="210"/>
      <c r="I131" s="210"/>
      <c r="J131" s="210"/>
    </row>
    <row r="132" spans="1:10" s="191" customFormat="1" ht="15.75" x14ac:dyDescent="0.25">
      <c r="A132" s="216" t="s">
        <v>277</v>
      </c>
      <c r="B132" s="216"/>
      <c r="C132" s="216"/>
      <c r="D132" s="216"/>
      <c r="E132" s="216"/>
      <c r="F132" s="216"/>
      <c r="G132" s="216"/>
      <c r="H132" s="216"/>
      <c r="I132" s="216"/>
      <c r="J132" s="216"/>
    </row>
    <row r="133" spans="1:10" s="191" customFormat="1" ht="15.75" x14ac:dyDescent="0.25">
      <c r="A133" s="210" t="s">
        <v>278</v>
      </c>
      <c r="B133" s="210"/>
      <c r="C133" s="210"/>
      <c r="D133" s="210"/>
      <c r="E133" s="210"/>
      <c r="F133" s="210"/>
      <c r="G133" s="210"/>
      <c r="H133" s="210"/>
      <c r="I133" s="210"/>
      <c r="J133" s="210"/>
    </row>
    <row r="134" spans="1:10" s="191" customFormat="1" ht="15.75" x14ac:dyDescent="0.25">
      <c r="A134" s="216" t="s">
        <v>279</v>
      </c>
      <c r="B134" s="216"/>
      <c r="C134" s="216"/>
      <c r="D134" s="216"/>
      <c r="E134" s="216"/>
      <c r="F134" s="216"/>
      <c r="G134" s="216"/>
      <c r="H134" s="216"/>
      <c r="I134" s="216"/>
    </row>
    <row r="135" spans="1:10" s="191" customFormat="1" ht="15.75" x14ac:dyDescent="0.25">
      <c r="A135" s="210" t="s">
        <v>280</v>
      </c>
      <c r="B135" s="210"/>
      <c r="C135" s="210"/>
      <c r="D135" s="210"/>
      <c r="E135" s="210"/>
      <c r="F135" s="210"/>
      <c r="G135" s="210"/>
      <c r="H135" s="210"/>
      <c r="I135" s="210"/>
      <c r="J135" s="210"/>
    </row>
    <row r="136" spans="1:10" s="191" customFormat="1" ht="15.75" x14ac:dyDescent="0.25"/>
    <row r="137" spans="1:10" s="191" customFormat="1" ht="15.75" x14ac:dyDescent="0.25">
      <c r="A137" s="211" t="s">
        <v>281</v>
      </c>
      <c r="B137" s="211"/>
      <c r="C137" s="211"/>
      <c r="D137" s="211"/>
      <c r="E137" s="211"/>
      <c r="F137" s="211"/>
      <c r="G137" s="211"/>
      <c r="H137" s="211"/>
      <c r="I137" s="211"/>
      <c r="J137" s="211"/>
    </row>
    <row r="138" spans="1:10" s="191" customFormat="1" ht="15.75" x14ac:dyDescent="0.25">
      <c r="A138" s="222" t="s">
        <v>282</v>
      </c>
      <c r="B138" s="223"/>
      <c r="C138" s="223"/>
      <c r="D138" s="223"/>
      <c r="E138" s="223"/>
      <c r="F138" s="223"/>
      <c r="G138" s="223"/>
      <c r="H138" s="223"/>
      <c r="I138" s="223"/>
      <c r="J138" s="223"/>
    </row>
    <row r="139" spans="1:10" s="191" customFormat="1" ht="15.75" x14ac:dyDescent="0.25">
      <c r="A139" s="216" t="s">
        <v>283</v>
      </c>
      <c r="B139" s="223"/>
      <c r="C139" s="223"/>
      <c r="D139" s="223"/>
      <c r="E139" s="223"/>
      <c r="F139" s="223"/>
      <c r="G139" s="223"/>
      <c r="H139" s="223"/>
      <c r="I139" s="223"/>
      <c r="J139" s="223"/>
    </row>
    <row r="140" spans="1:10" s="191" customFormat="1" ht="15.75" x14ac:dyDescent="0.25">
      <c r="A140" s="216" t="s">
        <v>284</v>
      </c>
      <c r="B140" s="216"/>
      <c r="C140" s="216"/>
      <c r="D140" s="216"/>
      <c r="E140" s="216"/>
      <c r="F140" s="216"/>
      <c r="G140" s="216"/>
      <c r="H140" s="216"/>
      <c r="I140" s="216"/>
      <c r="J140" s="216"/>
    </row>
    <row r="141" spans="1:10" s="191" customFormat="1" ht="15.75" x14ac:dyDescent="0.25">
      <c r="A141" s="216" t="s">
        <v>285</v>
      </c>
      <c r="B141" s="216"/>
      <c r="C141" s="216"/>
      <c r="D141" s="216"/>
      <c r="E141" s="216"/>
      <c r="F141" s="216"/>
      <c r="G141" s="216"/>
      <c r="H141" s="216"/>
      <c r="I141" s="216"/>
      <c r="J141" s="216"/>
    </row>
    <row r="142" spans="1:10" s="191" customFormat="1" ht="15.75" x14ac:dyDescent="0.25">
      <c r="A142" s="216" t="s">
        <v>286</v>
      </c>
      <c r="B142" s="216"/>
      <c r="C142" s="216"/>
      <c r="D142" s="216"/>
      <c r="E142" s="216"/>
      <c r="F142" s="216"/>
      <c r="G142" s="216"/>
      <c r="H142" s="216"/>
      <c r="I142" s="216"/>
      <c r="J142" s="216"/>
    </row>
    <row r="143" spans="1:10" s="191" customFormat="1" ht="15.75" x14ac:dyDescent="0.25">
      <c r="A143" s="216" t="s">
        <v>287</v>
      </c>
      <c r="B143" s="216"/>
      <c r="C143" s="216"/>
      <c r="D143" s="216"/>
      <c r="E143" s="216"/>
      <c r="F143" s="216"/>
      <c r="G143" s="216"/>
      <c r="H143" s="216"/>
      <c r="I143" s="216"/>
      <c r="J143" s="216"/>
    </row>
    <row r="144" spans="1:10" s="191" customFormat="1" ht="15.75" x14ac:dyDescent="0.25">
      <c r="A144" s="216" t="s">
        <v>288</v>
      </c>
      <c r="B144" s="216"/>
      <c r="C144" s="216"/>
      <c r="D144" s="216"/>
      <c r="E144" s="216"/>
      <c r="F144" s="216"/>
      <c r="G144" s="216"/>
      <c r="H144" s="216"/>
      <c r="I144" s="216"/>
      <c r="J144" s="216"/>
    </row>
    <row r="145" spans="1:11" s="191" customFormat="1" ht="15.75" x14ac:dyDescent="0.25">
      <c r="A145" s="216" t="s">
        <v>289</v>
      </c>
      <c r="B145" s="216"/>
      <c r="C145" s="216"/>
      <c r="D145" s="216"/>
      <c r="E145" s="216"/>
      <c r="F145" s="216"/>
      <c r="G145" s="216"/>
      <c r="H145" s="216"/>
      <c r="I145" s="216"/>
      <c r="J145" s="216"/>
    </row>
    <row r="146" spans="1:11" s="191" customFormat="1" ht="15.75" x14ac:dyDescent="0.25">
      <c r="A146" s="216" t="s">
        <v>290</v>
      </c>
      <c r="B146" s="216"/>
      <c r="C146" s="216"/>
      <c r="D146" s="216"/>
      <c r="E146" s="216"/>
      <c r="F146" s="216"/>
      <c r="G146" s="216"/>
      <c r="H146" s="216"/>
      <c r="I146" s="216"/>
      <c r="J146" s="216"/>
    </row>
    <row r="147" spans="1:11" s="191" customFormat="1" ht="15.75" x14ac:dyDescent="0.25">
      <c r="A147" s="216" t="s">
        <v>291</v>
      </c>
      <c r="B147" s="216"/>
      <c r="C147" s="216"/>
      <c r="D147" s="216"/>
      <c r="E147" s="216"/>
      <c r="F147" s="216"/>
      <c r="G147" s="216"/>
      <c r="H147" s="216"/>
      <c r="I147" s="216"/>
      <c r="J147" s="216"/>
    </row>
    <row r="148" spans="1:11" s="191" customFormat="1" ht="15.75" x14ac:dyDescent="0.25">
      <c r="A148" s="216" t="s">
        <v>292</v>
      </c>
      <c r="B148" s="216"/>
      <c r="C148" s="216"/>
      <c r="D148" s="216"/>
      <c r="E148" s="216"/>
      <c r="F148" s="216"/>
      <c r="G148" s="216"/>
      <c r="H148" s="216"/>
      <c r="I148" s="216"/>
      <c r="J148" s="216"/>
    </row>
    <row r="149" spans="1:11" s="191" customFormat="1" ht="15.75" x14ac:dyDescent="0.25">
      <c r="A149" s="222" t="s">
        <v>293</v>
      </c>
      <c r="B149" s="222"/>
      <c r="C149" s="222"/>
      <c r="D149" s="222"/>
      <c r="E149" s="222"/>
      <c r="F149" s="222"/>
      <c r="G149" s="222"/>
      <c r="H149" s="222"/>
      <c r="I149" s="222"/>
      <c r="J149" s="222"/>
    </row>
    <row r="150" spans="1:11" s="191" customFormat="1" ht="15.75" x14ac:dyDescent="0.25">
      <c r="A150" s="216" t="s">
        <v>294</v>
      </c>
      <c r="B150" s="216"/>
      <c r="C150" s="216"/>
      <c r="D150" s="216"/>
      <c r="E150" s="216"/>
      <c r="F150" s="216"/>
      <c r="G150" s="216"/>
      <c r="H150" s="216"/>
      <c r="I150" s="216"/>
      <c r="J150" s="216"/>
    </row>
    <row r="151" spans="1:11" s="191" customFormat="1" ht="15.75" x14ac:dyDescent="0.25">
      <c r="A151" s="216" t="s">
        <v>295</v>
      </c>
      <c r="B151" s="216"/>
      <c r="C151" s="216"/>
      <c r="D151" s="216"/>
      <c r="E151" s="216"/>
      <c r="F151" s="216"/>
      <c r="G151" s="216"/>
      <c r="H151" s="216"/>
      <c r="I151" s="216"/>
      <c r="J151" s="216"/>
    </row>
    <row r="152" spans="1:11" s="191" customFormat="1" ht="15.75" x14ac:dyDescent="0.25">
      <c r="A152" s="216" t="s">
        <v>296</v>
      </c>
      <c r="B152" s="216"/>
      <c r="C152" s="216"/>
      <c r="D152" s="216"/>
      <c r="E152" s="216"/>
      <c r="F152" s="216"/>
      <c r="G152" s="216"/>
      <c r="H152" s="216"/>
      <c r="I152" s="216"/>
      <c r="J152" s="216"/>
    </row>
    <row r="153" spans="1:11" s="191" customFormat="1" ht="15.75" x14ac:dyDescent="0.25">
      <c r="A153" s="197"/>
      <c r="B153" s="197" t="s">
        <v>297</v>
      </c>
      <c r="C153" s="182"/>
      <c r="D153" s="204"/>
      <c r="E153" s="205" t="s">
        <v>298</v>
      </c>
      <c r="F153" s="205"/>
      <c r="G153" s="196" t="s">
        <v>299</v>
      </c>
      <c r="H153" s="205"/>
      <c r="I153" s="205"/>
      <c r="J153" s="182"/>
    </row>
    <row r="154" spans="1:11" s="191" customFormat="1" ht="15.75" x14ac:dyDescent="0.25">
      <c r="A154" s="197"/>
      <c r="B154" s="193" t="s">
        <v>300</v>
      </c>
      <c r="C154" s="193"/>
      <c r="D154" s="193"/>
      <c r="E154" s="206">
        <v>8</v>
      </c>
      <c r="G154" s="193" t="s">
        <v>301</v>
      </c>
      <c r="H154" s="193"/>
      <c r="I154" s="193"/>
      <c r="J154" s="197"/>
      <c r="K154" s="202"/>
    </row>
    <row r="155" spans="1:11" s="191" customFormat="1" ht="15.75" x14ac:dyDescent="0.25">
      <c r="A155" s="197"/>
      <c r="B155" s="197" t="s">
        <v>302</v>
      </c>
      <c r="C155" s="197"/>
      <c r="D155" s="197"/>
      <c r="E155" s="206">
        <v>12.5</v>
      </c>
      <c r="G155" s="193" t="s">
        <v>303</v>
      </c>
      <c r="H155" s="193"/>
      <c r="I155" s="193"/>
      <c r="J155" s="197"/>
    </row>
    <row r="156" spans="1:11" s="191" customFormat="1" ht="15.75" x14ac:dyDescent="0.25">
      <c r="A156" s="197"/>
      <c r="B156" s="197" t="s">
        <v>304</v>
      </c>
      <c r="C156" s="197"/>
      <c r="D156" s="197"/>
      <c r="E156" s="206">
        <v>20</v>
      </c>
      <c r="G156" s="193" t="s">
        <v>305</v>
      </c>
      <c r="H156" s="193"/>
      <c r="I156" s="193"/>
      <c r="J156" s="197"/>
    </row>
    <row r="157" spans="1:11" s="191" customFormat="1" ht="15.75" x14ac:dyDescent="0.25">
      <c r="A157" s="197"/>
      <c r="B157" s="197"/>
      <c r="C157" s="197"/>
      <c r="D157" s="197"/>
      <c r="E157" s="197"/>
      <c r="F157" s="207"/>
      <c r="G157" s="197"/>
      <c r="H157" s="197"/>
      <c r="I157" s="197"/>
      <c r="J157" s="197"/>
    </row>
    <row r="158" spans="1:11" s="218" customFormat="1" ht="15.75" x14ac:dyDescent="0.25">
      <c r="A158" s="216" t="s">
        <v>306</v>
      </c>
    </row>
    <row r="159" spans="1:11" s="218" customFormat="1" ht="15.75" x14ac:dyDescent="0.25">
      <c r="A159" s="216" t="s">
        <v>307</v>
      </c>
    </row>
    <row r="160" spans="1:11" s="218" customFormat="1" ht="15.75" x14ac:dyDescent="0.25">
      <c r="A160" s="216" t="s">
        <v>308</v>
      </c>
    </row>
    <row r="161" spans="1:11" s="202" customFormat="1" ht="15.75" x14ac:dyDescent="0.25">
      <c r="A161" s="193"/>
    </row>
    <row r="162" spans="1:11" s="218" customFormat="1" ht="15.75" x14ac:dyDescent="0.25">
      <c r="A162" s="216" t="s">
        <v>309</v>
      </c>
    </row>
    <row r="163" spans="1:11" s="218" customFormat="1" ht="15.75" x14ac:dyDescent="0.25">
      <c r="A163" s="216" t="s">
        <v>310</v>
      </c>
    </row>
    <row r="164" spans="1:11" s="218" customFormat="1" ht="15.75" x14ac:dyDescent="0.25">
      <c r="A164" s="216" t="s">
        <v>311</v>
      </c>
    </row>
    <row r="165" spans="1:11" s="218" customFormat="1" ht="15.75" x14ac:dyDescent="0.25">
      <c r="A165" s="216" t="s">
        <v>312</v>
      </c>
    </row>
    <row r="166" spans="1:11" s="218" customFormat="1" ht="15.75" x14ac:dyDescent="0.25">
      <c r="A166" s="216" t="s">
        <v>313</v>
      </c>
    </row>
    <row r="167" spans="1:11" s="218" customFormat="1" ht="15.75" x14ac:dyDescent="0.25">
      <c r="A167" s="216" t="s">
        <v>314</v>
      </c>
    </row>
    <row r="168" spans="1:11" s="218" customFormat="1" ht="15.75" x14ac:dyDescent="0.25">
      <c r="A168" s="216" t="s">
        <v>315</v>
      </c>
    </row>
    <row r="169" spans="1:11" s="202" customFormat="1" ht="15.75" x14ac:dyDescent="0.25">
      <c r="A169" s="193"/>
    </row>
    <row r="170" spans="1:11" s="191" customFormat="1" ht="15.75" x14ac:dyDescent="0.25">
      <c r="A170" s="223" t="s">
        <v>316</v>
      </c>
      <c r="B170" s="218"/>
      <c r="C170" s="218"/>
      <c r="D170" s="218"/>
      <c r="E170" s="218"/>
      <c r="F170" s="218"/>
      <c r="G170" s="218"/>
      <c r="H170" s="218"/>
      <c r="I170" s="218"/>
      <c r="J170" s="218"/>
    </row>
    <row r="171" spans="1:11" s="191" customFormat="1" ht="15.75" x14ac:dyDescent="0.25">
      <c r="A171" s="210" t="s">
        <v>317</v>
      </c>
      <c r="B171" s="210"/>
      <c r="C171" s="210"/>
      <c r="D171" s="210"/>
      <c r="E171" s="210"/>
      <c r="F171" s="210"/>
      <c r="G171" s="210"/>
      <c r="H171" s="210"/>
      <c r="I171" s="210"/>
      <c r="J171" s="210"/>
    </row>
    <row r="172" spans="1:11" s="191" customFormat="1" ht="15.75" x14ac:dyDescent="0.25">
      <c r="A172" s="210" t="s">
        <v>318</v>
      </c>
      <c r="B172" s="210"/>
      <c r="C172" s="210"/>
      <c r="D172" s="210"/>
      <c r="E172" s="210"/>
      <c r="F172" s="210"/>
      <c r="G172" s="210"/>
      <c r="H172" s="210"/>
      <c r="I172" s="210"/>
      <c r="J172" s="210"/>
    </row>
    <row r="173" spans="1:11" s="191" customFormat="1" ht="15.75" x14ac:dyDescent="0.25">
      <c r="A173" s="197"/>
      <c r="B173" s="197" t="s">
        <v>297</v>
      </c>
      <c r="C173" s="182"/>
      <c r="D173" s="204"/>
      <c r="E173" s="205" t="s">
        <v>298</v>
      </c>
      <c r="F173" s="205"/>
      <c r="G173" s="196" t="s">
        <v>299</v>
      </c>
      <c r="H173" s="205"/>
      <c r="I173" s="208"/>
      <c r="J173" s="202"/>
    </row>
    <row r="174" spans="1:11" s="191" customFormat="1" ht="15.75" x14ac:dyDescent="0.25">
      <c r="A174" s="197"/>
      <c r="B174" s="193" t="s">
        <v>300</v>
      </c>
      <c r="C174" s="193"/>
      <c r="D174" s="193"/>
      <c r="E174" s="206">
        <v>7.5</v>
      </c>
      <c r="G174" s="193" t="s">
        <v>301</v>
      </c>
      <c r="H174" s="193"/>
      <c r="K174" s="202"/>
    </row>
    <row r="175" spans="1:11" s="191" customFormat="1" ht="15.75" x14ac:dyDescent="0.25">
      <c r="A175" s="197"/>
      <c r="B175" s="197" t="s">
        <v>302</v>
      </c>
      <c r="C175" s="197"/>
      <c r="D175" s="197"/>
      <c r="E175" s="206">
        <v>12.5</v>
      </c>
      <c r="G175" s="193" t="s">
        <v>303</v>
      </c>
      <c r="H175" s="193"/>
    </row>
    <row r="176" spans="1:11" s="191" customFormat="1" ht="15.75" x14ac:dyDescent="0.25">
      <c r="A176" s="197"/>
      <c r="B176" s="197" t="s">
        <v>304</v>
      </c>
      <c r="C176" s="197"/>
      <c r="D176" s="197"/>
      <c r="E176" s="206">
        <v>20</v>
      </c>
      <c r="G176" s="193" t="s">
        <v>305</v>
      </c>
      <c r="H176" s="193"/>
    </row>
    <row r="177" spans="1:10" s="191" customFormat="1" ht="15.75" x14ac:dyDescent="0.25">
      <c r="A177" s="193"/>
      <c r="F177" s="207"/>
    </row>
    <row r="178" spans="1:10" s="191" customFormat="1" ht="15.75" x14ac:dyDescent="0.25">
      <c r="A178" s="191">
        <v>3</v>
      </c>
      <c r="B178" s="213" t="s">
        <v>319</v>
      </c>
      <c r="C178" s="213"/>
      <c r="D178" s="213"/>
      <c r="E178" s="213"/>
      <c r="F178" s="213"/>
      <c r="G178" s="213"/>
      <c r="H178" s="213"/>
      <c r="I178" s="213"/>
      <c r="J178" s="213"/>
    </row>
    <row r="179" spans="1:10" s="191" customFormat="1" ht="15.75" x14ac:dyDescent="0.25">
      <c r="A179" s="210" t="s">
        <v>320</v>
      </c>
      <c r="B179" s="210"/>
      <c r="C179" s="210"/>
      <c r="D179" s="210"/>
      <c r="E179" s="210"/>
      <c r="F179" s="210"/>
      <c r="G179" s="210"/>
      <c r="H179" s="210"/>
      <c r="I179" s="210"/>
      <c r="J179" s="210"/>
    </row>
    <row r="180" spans="1:10" s="191" customFormat="1" ht="15.75" x14ac:dyDescent="0.25">
      <c r="A180" s="210" t="s">
        <v>321</v>
      </c>
      <c r="B180" s="210"/>
      <c r="C180" s="210"/>
      <c r="D180" s="210"/>
      <c r="E180" s="210"/>
      <c r="F180" s="210"/>
      <c r="G180" s="210"/>
      <c r="H180" s="210"/>
      <c r="I180" s="210"/>
      <c r="J180" s="210"/>
    </row>
    <row r="181" spans="1:10" s="191" customFormat="1" ht="15.75" x14ac:dyDescent="0.25">
      <c r="A181" s="191">
        <v>4</v>
      </c>
      <c r="B181" s="213" t="s">
        <v>322</v>
      </c>
      <c r="C181" s="213"/>
      <c r="D181" s="213"/>
      <c r="E181" s="213"/>
      <c r="F181" s="213"/>
      <c r="G181" s="213"/>
      <c r="H181" s="213"/>
      <c r="I181" s="213"/>
      <c r="J181" s="213"/>
    </row>
    <row r="182" spans="1:10" s="191" customFormat="1" ht="15.75" x14ac:dyDescent="0.25">
      <c r="A182" s="210" t="s">
        <v>323</v>
      </c>
      <c r="B182" s="210"/>
      <c r="C182" s="210"/>
      <c r="D182" s="210"/>
      <c r="E182" s="210"/>
      <c r="F182" s="210"/>
      <c r="G182" s="210"/>
      <c r="H182" s="210"/>
      <c r="I182" s="210"/>
      <c r="J182" s="210"/>
    </row>
    <row r="183" spans="1:10" s="191" customFormat="1" ht="15.75" x14ac:dyDescent="0.25">
      <c r="A183" s="210" t="s">
        <v>324</v>
      </c>
      <c r="B183" s="210"/>
      <c r="C183" s="210"/>
      <c r="D183" s="210"/>
      <c r="E183" s="210"/>
      <c r="F183" s="210"/>
      <c r="G183" s="210"/>
      <c r="H183" s="210"/>
      <c r="I183" s="210"/>
      <c r="J183" s="210"/>
    </row>
    <row r="184" spans="1:10" s="191" customFormat="1" ht="15.75" x14ac:dyDescent="0.25">
      <c r="A184" s="210" t="s">
        <v>325</v>
      </c>
      <c r="B184" s="210"/>
      <c r="C184" s="210"/>
      <c r="D184" s="210"/>
      <c r="E184" s="210"/>
      <c r="F184" s="210"/>
      <c r="G184" s="210"/>
      <c r="H184" s="210"/>
      <c r="I184" s="210"/>
      <c r="J184" s="210"/>
    </row>
    <row r="185" spans="1:10" s="191" customFormat="1" ht="15.75" x14ac:dyDescent="0.25"/>
    <row r="186" spans="1:10" s="191" customFormat="1" ht="15.75" x14ac:dyDescent="0.2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</row>
    <row r="187" spans="1:10" s="191" customFormat="1" ht="15.75" x14ac:dyDescent="0.25">
      <c r="A187" s="211" t="s">
        <v>326</v>
      </c>
      <c r="B187" s="211"/>
      <c r="C187" s="211"/>
      <c r="D187" s="211"/>
      <c r="E187" s="211"/>
      <c r="F187" s="211"/>
      <c r="G187" s="211"/>
      <c r="H187" s="211"/>
      <c r="I187" s="211"/>
      <c r="J187" s="211"/>
    </row>
    <row r="188" spans="1:10" s="191" customFormat="1" ht="15.75" x14ac:dyDescent="0.25">
      <c r="A188" s="210" t="s">
        <v>327</v>
      </c>
      <c r="B188" s="210"/>
      <c r="C188" s="210"/>
      <c r="D188" s="210"/>
      <c r="E188" s="210"/>
      <c r="F188" s="210"/>
      <c r="G188" s="210"/>
      <c r="H188" s="210"/>
      <c r="I188" s="210"/>
      <c r="J188" s="210"/>
    </row>
    <row r="189" spans="1:10" s="191" customFormat="1" ht="15.75" x14ac:dyDescent="0.25">
      <c r="A189" s="210" t="s">
        <v>328</v>
      </c>
      <c r="B189" s="210"/>
      <c r="C189" s="210"/>
      <c r="D189" s="210"/>
      <c r="E189" s="210"/>
      <c r="F189" s="210"/>
      <c r="G189" s="210"/>
      <c r="H189" s="210"/>
      <c r="I189" s="210"/>
      <c r="J189" s="210"/>
    </row>
    <row r="190" spans="1:10" s="191" customFormat="1" ht="15.75" x14ac:dyDescent="0.25">
      <c r="A190" s="210" t="s">
        <v>329</v>
      </c>
      <c r="B190" s="210"/>
      <c r="C190" s="210"/>
      <c r="D190" s="210"/>
      <c r="E190" s="210"/>
      <c r="F190" s="210"/>
      <c r="G190" s="210"/>
      <c r="H190" s="210"/>
      <c r="I190" s="210"/>
      <c r="J190" s="210"/>
    </row>
    <row r="191" spans="1:10" s="191" customFormat="1" ht="15.75" x14ac:dyDescent="0.2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</row>
    <row r="192" spans="1:10" s="191" customFormat="1" ht="15.75" x14ac:dyDescent="0.25">
      <c r="A192" s="211" t="s">
        <v>330</v>
      </c>
      <c r="B192" s="211"/>
      <c r="C192" s="211"/>
      <c r="D192" s="211"/>
      <c r="E192" s="211"/>
      <c r="F192" s="211"/>
      <c r="G192" s="211"/>
      <c r="H192" s="211"/>
      <c r="I192" s="211"/>
      <c r="J192" s="211"/>
    </row>
    <row r="193" spans="1:10" s="191" customFormat="1" ht="15.75" x14ac:dyDescent="0.25">
      <c r="A193" s="210" t="s">
        <v>331</v>
      </c>
      <c r="B193" s="210"/>
      <c r="C193" s="210"/>
      <c r="D193" s="210"/>
      <c r="E193" s="210"/>
      <c r="F193" s="210"/>
      <c r="G193" s="210"/>
      <c r="H193" s="210"/>
      <c r="I193" s="210"/>
      <c r="J193" s="210"/>
    </row>
    <row r="194" spans="1:10" s="191" customFormat="1" ht="15.75" x14ac:dyDescent="0.25">
      <c r="A194" s="210" t="s">
        <v>332</v>
      </c>
      <c r="B194" s="210"/>
      <c r="C194" s="210"/>
      <c r="D194" s="210"/>
      <c r="E194" s="210"/>
      <c r="F194" s="210"/>
      <c r="G194" s="210"/>
      <c r="H194" s="210"/>
      <c r="I194" s="210"/>
      <c r="J194" s="210"/>
    </row>
    <row r="195" spans="1:10" s="191" customFormat="1" ht="15.75" x14ac:dyDescent="0.25">
      <c r="A195" s="210" t="s">
        <v>333</v>
      </c>
      <c r="B195" s="210"/>
      <c r="C195" s="210"/>
      <c r="D195" s="210"/>
      <c r="E195" s="210"/>
      <c r="F195" s="210"/>
      <c r="G195" s="210"/>
      <c r="H195" s="210"/>
      <c r="I195" s="210"/>
      <c r="J195" s="210"/>
    </row>
    <row r="196" spans="1:10" s="191" customFormat="1" ht="15.75" x14ac:dyDescent="0.25">
      <c r="A196" s="210" t="s">
        <v>334</v>
      </c>
      <c r="B196" s="210"/>
      <c r="C196" s="210"/>
      <c r="D196" s="210"/>
      <c r="E196" s="210"/>
      <c r="F196" s="210"/>
      <c r="G196" s="210"/>
      <c r="H196" s="210"/>
      <c r="I196" s="210"/>
      <c r="J196" s="210"/>
    </row>
    <row r="197" spans="1:10" s="191" customFormat="1" ht="15.75" x14ac:dyDescent="0.25">
      <c r="A197" s="210" t="s">
        <v>335</v>
      </c>
      <c r="B197" s="210"/>
      <c r="C197" s="210"/>
      <c r="D197" s="210"/>
      <c r="E197" s="210"/>
      <c r="F197" s="210"/>
      <c r="G197" s="210"/>
      <c r="H197" s="210"/>
      <c r="I197" s="210"/>
      <c r="J197" s="210"/>
    </row>
    <row r="198" spans="1:10" s="191" customFormat="1" ht="15.75" x14ac:dyDescent="0.25">
      <c r="A198" s="210" t="s">
        <v>336</v>
      </c>
      <c r="B198" s="210"/>
      <c r="C198" s="210"/>
      <c r="D198" s="210"/>
      <c r="E198" s="210"/>
      <c r="F198" s="210"/>
      <c r="G198" s="210"/>
      <c r="H198" s="210"/>
      <c r="I198" s="210"/>
      <c r="J198" s="210"/>
    </row>
    <row r="199" spans="1:10" s="191" customFormat="1" ht="15.75" x14ac:dyDescent="0.25">
      <c r="A199" s="210" t="s">
        <v>337</v>
      </c>
      <c r="B199" s="210"/>
      <c r="C199" s="210"/>
      <c r="D199" s="210"/>
      <c r="E199" s="210"/>
      <c r="F199" s="210"/>
      <c r="G199" s="210"/>
      <c r="H199" s="210"/>
      <c r="I199" s="210"/>
      <c r="J199" s="210"/>
    </row>
    <row r="200" spans="1:10" s="191" customFormat="1" ht="15.75" x14ac:dyDescent="0.25"/>
    <row r="201" spans="1:10" s="191" customFormat="1" ht="15.75" x14ac:dyDescent="0.2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</row>
    <row r="202" spans="1:10" s="191" customFormat="1" ht="15.75" x14ac:dyDescent="0.25">
      <c r="A202" s="211" t="s">
        <v>338</v>
      </c>
      <c r="B202" s="211"/>
      <c r="C202" s="211"/>
      <c r="D202" s="211"/>
      <c r="E202" s="211"/>
      <c r="F202" s="211"/>
      <c r="G202" s="211"/>
      <c r="H202" s="211"/>
      <c r="I202" s="211"/>
      <c r="J202" s="211"/>
    </row>
    <row r="203" spans="1:10" s="191" customFormat="1" ht="15.75" x14ac:dyDescent="0.25">
      <c r="A203" s="210" t="s">
        <v>339</v>
      </c>
      <c r="B203" s="210"/>
      <c r="C203" s="210"/>
      <c r="D203" s="210"/>
      <c r="E203" s="210"/>
      <c r="F203" s="210"/>
      <c r="G203" s="210"/>
      <c r="H203" s="210"/>
      <c r="I203" s="210"/>
      <c r="J203" s="210"/>
    </row>
    <row r="204" spans="1:10" s="191" customFormat="1" ht="15.75" x14ac:dyDescent="0.25">
      <c r="A204" s="210" t="s">
        <v>340</v>
      </c>
      <c r="B204" s="210"/>
      <c r="C204" s="210"/>
      <c r="D204" s="210"/>
      <c r="E204" s="210"/>
      <c r="F204" s="210"/>
      <c r="G204" s="210"/>
      <c r="H204" s="210"/>
      <c r="I204" s="210"/>
      <c r="J204" s="210"/>
    </row>
    <row r="205" spans="1:10" s="191" customFormat="1" ht="15.75" x14ac:dyDescent="0.25">
      <c r="A205" s="210" t="s">
        <v>341</v>
      </c>
      <c r="B205" s="210"/>
      <c r="C205" s="210"/>
      <c r="D205" s="210"/>
      <c r="E205" s="210"/>
      <c r="F205" s="210"/>
      <c r="G205" s="210"/>
      <c r="H205" s="210"/>
      <c r="I205" s="210"/>
      <c r="J205" s="210"/>
    </row>
    <row r="206" spans="1:10" s="191" customFormat="1" ht="15.75" x14ac:dyDescent="0.25">
      <c r="A206" s="210" t="s">
        <v>342</v>
      </c>
      <c r="B206" s="210"/>
      <c r="C206" s="210"/>
      <c r="D206" s="210"/>
      <c r="E206" s="210"/>
      <c r="F206" s="210"/>
      <c r="G206" s="210"/>
      <c r="H206" s="210"/>
      <c r="I206" s="210"/>
      <c r="J206" s="210"/>
    </row>
    <row r="207" spans="1:10" s="191" customFormat="1" ht="15.75" x14ac:dyDescent="0.2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</row>
    <row r="208" spans="1:10" s="191" customFormat="1" ht="15.75" x14ac:dyDescent="0.25">
      <c r="A208" s="211" t="s">
        <v>343</v>
      </c>
      <c r="B208" s="211"/>
      <c r="C208" s="211"/>
      <c r="D208" s="211"/>
      <c r="E208" s="211"/>
      <c r="F208" s="211"/>
      <c r="G208" s="211"/>
      <c r="H208" s="211"/>
      <c r="I208" s="211"/>
      <c r="J208" s="211"/>
    </row>
    <row r="209" spans="1:10" s="191" customFormat="1" ht="15.75" x14ac:dyDescent="0.25">
      <c r="A209" s="210" t="s">
        <v>344</v>
      </c>
      <c r="B209" s="210"/>
      <c r="C209" s="210"/>
      <c r="D209" s="210"/>
      <c r="E209" s="210"/>
      <c r="F209" s="210"/>
      <c r="G209" s="210"/>
      <c r="H209" s="210"/>
      <c r="I209" s="210"/>
      <c r="J209" s="210"/>
    </row>
    <row r="210" spans="1:10" s="191" customFormat="1" ht="15.75" x14ac:dyDescent="0.25">
      <c r="A210" s="210" t="s">
        <v>345</v>
      </c>
      <c r="B210" s="210"/>
      <c r="C210" s="210"/>
      <c r="D210" s="210"/>
      <c r="E210" s="210"/>
      <c r="F210" s="210"/>
      <c r="G210" s="210"/>
      <c r="H210" s="210"/>
      <c r="I210" s="210"/>
      <c r="J210" s="210"/>
    </row>
    <row r="211" spans="1:10" s="191" customFormat="1" ht="15.75" x14ac:dyDescent="0.25">
      <c r="A211" s="210" t="s">
        <v>346</v>
      </c>
      <c r="B211" s="210"/>
      <c r="C211" s="210"/>
      <c r="D211" s="210"/>
      <c r="E211" s="210"/>
      <c r="F211" s="210"/>
      <c r="G211" s="210"/>
      <c r="H211" s="210"/>
      <c r="I211" s="210"/>
      <c r="J211" s="210"/>
    </row>
    <row r="212" spans="1:10" s="191" customFormat="1" ht="15.75" x14ac:dyDescent="0.25">
      <c r="A212" s="210" t="s">
        <v>347</v>
      </c>
      <c r="B212" s="210"/>
      <c r="C212" s="210"/>
      <c r="D212" s="210"/>
      <c r="E212" s="210"/>
      <c r="F212" s="210"/>
      <c r="G212" s="210"/>
      <c r="H212" s="210"/>
      <c r="I212" s="210"/>
      <c r="J212" s="210"/>
    </row>
    <row r="213" spans="1:10" s="191" customFormat="1" ht="15.75" x14ac:dyDescent="0.25">
      <c r="A213" s="210" t="s">
        <v>348</v>
      </c>
      <c r="B213" s="210"/>
      <c r="C213" s="210"/>
      <c r="D213" s="210"/>
      <c r="E213" s="210"/>
      <c r="F213" s="210"/>
      <c r="G213" s="210"/>
      <c r="H213" s="210"/>
      <c r="I213" s="210"/>
      <c r="J213" s="210"/>
    </row>
    <row r="214" spans="1:10" s="191" customFormat="1" ht="15.75" x14ac:dyDescent="0.25">
      <c r="A214" s="216" t="s">
        <v>349</v>
      </c>
      <c r="B214" s="216"/>
      <c r="C214" s="216"/>
      <c r="D214" s="216"/>
      <c r="E214" s="216"/>
      <c r="F214" s="216"/>
      <c r="G214" s="216"/>
      <c r="H214" s="216"/>
      <c r="I214" s="216"/>
      <c r="J214" s="218"/>
    </row>
    <row r="215" spans="1:10" s="191" customFormat="1" ht="15.75" x14ac:dyDescent="0.25">
      <c r="A215" s="193"/>
      <c r="B215" s="193"/>
      <c r="C215" s="193"/>
      <c r="D215" s="193"/>
      <c r="E215" s="193"/>
      <c r="F215" s="193"/>
      <c r="G215" s="193"/>
      <c r="H215" s="193"/>
      <c r="I215" s="193"/>
      <c r="J215" s="202"/>
    </row>
    <row r="216" spans="1:10" s="191" customFormat="1" ht="15.75" x14ac:dyDescent="0.25">
      <c r="A216" s="211" t="s">
        <v>350</v>
      </c>
      <c r="B216" s="211"/>
      <c r="C216" s="211"/>
      <c r="D216" s="211"/>
      <c r="E216" s="211"/>
      <c r="F216" s="211"/>
      <c r="G216" s="211"/>
      <c r="H216" s="211"/>
      <c r="I216" s="211"/>
      <c r="J216" s="211"/>
    </row>
    <row r="217" spans="1:10" s="191" customFormat="1" ht="15.75" x14ac:dyDescent="0.25">
      <c r="A217" s="210" t="s">
        <v>351</v>
      </c>
      <c r="B217" s="210"/>
      <c r="C217" s="210"/>
      <c r="D217" s="210"/>
      <c r="E217" s="210"/>
      <c r="F217" s="210"/>
      <c r="G217" s="210"/>
      <c r="H217" s="210"/>
      <c r="I217" s="210"/>
      <c r="J217" s="210"/>
    </row>
    <row r="218" spans="1:10" s="191" customFormat="1" ht="15.75" x14ac:dyDescent="0.25">
      <c r="A218" s="210" t="s">
        <v>352</v>
      </c>
      <c r="B218" s="210"/>
      <c r="C218" s="210"/>
      <c r="D218" s="210"/>
      <c r="E218" s="210"/>
      <c r="F218" s="210"/>
      <c r="G218" s="210"/>
      <c r="H218" s="210"/>
      <c r="I218" s="210"/>
      <c r="J218" s="210"/>
    </row>
    <row r="219" spans="1:10" s="191" customFormat="1" ht="15.75" x14ac:dyDescent="0.25">
      <c r="A219" s="210" t="s">
        <v>353</v>
      </c>
      <c r="B219" s="210"/>
      <c r="C219" s="210"/>
      <c r="D219" s="210"/>
      <c r="E219" s="210"/>
      <c r="F219" s="210"/>
      <c r="G219" s="210"/>
      <c r="H219" s="210"/>
      <c r="I219" s="210"/>
      <c r="J219" s="210"/>
    </row>
    <row r="220" spans="1:10" s="191" customFormat="1" ht="15.75" x14ac:dyDescent="0.25">
      <c r="A220" s="210" t="s">
        <v>354</v>
      </c>
      <c r="B220" s="210"/>
      <c r="C220" s="210"/>
      <c r="D220" s="210"/>
      <c r="E220" s="210"/>
      <c r="F220" s="210"/>
      <c r="G220" s="210"/>
      <c r="H220" s="210"/>
      <c r="I220" s="210"/>
      <c r="J220" s="210"/>
    </row>
    <row r="221" spans="1:10" s="191" customFormat="1" ht="15.75" x14ac:dyDescent="0.25">
      <c r="A221" s="210" t="s">
        <v>355</v>
      </c>
      <c r="B221" s="210"/>
      <c r="C221" s="210"/>
      <c r="D221" s="210"/>
      <c r="E221" s="210"/>
      <c r="F221" s="210"/>
      <c r="G221" s="210"/>
      <c r="H221" s="210"/>
      <c r="I221" s="210"/>
      <c r="J221" s="210"/>
    </row>
    <row r="222" spans="1:10" s="191" customFormat="1" ht="15.75" x14ac:dyDescent="0.25">
      <c r="A222" s="210" t="s">
        <v>356</v>
      </c>
      <c r="B222" s="210"/>
      <c r="C222" s="210"/>
      <c r="D222" s="210"/>
      <c r="E222" s="210"/>
      <c r="F222" s="210"/>
      <c r="G222" s="210"/>
      <c r="H222" s="210"/>
      <c r="I222" s="210"/>
      <c r="J222" s="210"/>
    </row>
    <row r="223" spans="1:10" s="191" customFormat="1" ht="15.75" x14ac:dyDescent="0.25">
      <c r="A223" s="210" t="s">
        <v>357</v>
      </c>
      <c r="B223" s="210"/>
      <c r="C223" s="210"/>
      <c r="D223" s="210"/>
      <c r="E223" s="210"/>
      <c r="F223" s="210"/>
      <c r="G223" s="210"/>
      <c r="H223" s="210"/>
      <c r="I223" s="210"/>
      <c r="J223" s="210"/>
    </row>
    <row r="224" spans="1:10" s="191" customFormat="1" ht="15.75" x14ac:dyDescent="0.25">
      <c r="A224" s="210" t="s">
        <v>358</v>
      </c>
      <c r="B224" s="210"/>
      <c r="C224" s="210"/>
      <c r="D224" s="210"/>
      <c r="E224" s="210"/>
      <c r="F224" s="210"/>
      <c r="G224" s="210"/>
      <c r="H224" s="210"/>
      <c r="I224" s="210"/>
      <c r="J224" s="210"/>
    </row>
    <row r="225" spans="1:10" s="191" customFormat="1" ht="15.75" x14ac:dyDescent="0.25">
      <c r="A225" s="210" t="s">
        <v>359</v>
      </c>
      <c r="B225" s="210"/>
      <c r="C225" s="210"/>
      <c r="D225" s="210"/>
      <c r="E225" s="210"/>
      <c r="F225" s="210"/>
      <c r="G225" s="210"/>
      <c r="H225" s="210"/>
      <c r="I225" s="210"/>
      <c r="J225" s="210"/>
    </row>
    <row r="226" spans="1:10" s="191" customFormat="1" ht="15.75" x14ac:dyDescent="0.25">
      <c r="A226" s="210" t="s">
        <v>360</v>
      </c>
      <c r="B226" s="210"/>
      <c r="C226" s="210"/>
      <c r="D226" s="210"/>
      <c r="E226" s="210"/>
      <c r="F226" s="210"/>
      <c r="G226" s="210"/>
      <c r="H226" s="210"/>
      <c r="I226" s="210"/>
      <c r="J226" s="210"/>
    </row>
    <row r="227" spans="1:10" s="191" customFormat="1" ht="15.75" x14ac:dyDescent="0.25">
      <c r="A227" s="210" t="s">
        <v>361</v>
      </c>
      <c r="B227" s="210"/>
      <c r="C227" s="210"/>
      <c r="D227" s="210"/>
      <c r="E227" s="210"/>
      <c r="F227" s="210"/>
      <c r="G227" s="210"/>
      <c r="H227" s="210"/>
      <c r="I227" s="210"/>
      <c r="J227" s="210"/>
    </row>
    <row r="228" spans="1:10" s="191" customFormat="1" ht="15.75" x14ac:dyDescent="0.2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</row>
    <row r="229" spans="1:10" s="191" customFormat="1" ht="15.75" x14ac:dyDescent="0.25">
      <c r="A229" s="211" t="s">
        <v>362</v>
      </c>
      <c r="B229" s="211"/>
      <c r="C229" s="211"/>
      <c r="D229" s="211"/>
      <c r="E229" s="211"/>
      <c r="F229" s="211"/>
      <c r="G229" s="211"/>
      <c r="H229" s="211"/>
      <c r="I229" s="211"/>
      <c r="J229" s="211"/>
    </row>
    <row r="230" spans="1:10" s="191" customFormat="1" ht="15.75" x14ac:dyDescent="0.25">
      <c r="A230" s="210" t="s">
        <v>363</v>
      </c>
      <c r="B230" s="210"/>
      <c r="C230" s="210"/>
      <c r="D230" s="210"/>
      <c r="E230" s="210"/>
      <c r="F230" s="210"/>
      <c r="G230" s="210"/>
      <c r="H230" s="210"/>
      <c r="I230" s="210"/>
      <c r="J230" s="210"/>
    </row>
    <row r="231" spans="1:10" s="191" customFormat="1" ht="15.75" x14ac:dyDescent="0.25">
      <c r="B231" s="210" t="s">
        <v>364</v>
      </c>
      <c r="C231" s="210"/>
      <c r="D231" s="210"/>
      <c r="E231" s="210"/>
      <c r="F231" s="210"/>
      <c r="G231" s="210"/>
      <c r="H231" s="210"/>
      <c r="I231" s="210"/>
      <c r="J231" s="210"/>
    </row>
    <row r="232" spans="1:10" s="191" customFormat="1" ht="15.75" x14ac:dyDescent="0.25">
      <c r="B232" s="210" t="s">
        <v>365</v>
      </c>
      <c r="C232" s="210"/>
      <c r="D232" s="210"/>
      <c r="E232" s="210"/>
      <c r="F232" s="210"/>
      <c r="G232" s="210"/>
      <c r="H232" s="210"/>
      <c r="I232" s="210"/>
      <c r="J232" s="210"/>
    </row>
    <row r="233" spans="1:10" s="191" customFormat="1" ht="15.75" x14ac:dyDescent="0.25">
      <c r="A233" s="210" t="s">
        <v>366</v>
      </c>
      <c r="B233" s="210"/>
      <c r="C233" s="210"/>
      <c r="D233" s="210"/>
      <c r="E233" s="210"/>
      <c r="F233" s="210"/>
      <c r="G233" s="210"/>
      <c r="H233" s="210"/>
      <c r="I233" s="210"/>
      <c r="J233" s="210"/>
    </row>
    <row r="234" spans="1:10" s="191" customFormat="1" ht="15.75" x14ac:dyDescent="0.25">
      <c r="B234" s="210" t="s">
        <v>367</v>
      </c>
      <c r="C234" s="210"/>
      <c r="D234" s="210"/>
      <c r="E234" s="210"/>
      <c r="F234" s="210"/>
      <c r="G234" s="210"/>
      <c r="H234" s="210"/>
      <c r="I234" s="210"/>
      <c r="J234" s="210"/>
    </row>
    <row r="235" spans="1:10" s="191" customFormat="1" ht="15.75" x14ac:dyDescent="0.25">
      <c r="B235" s="210" t="s">
        <v>368</v>
      </c>
      <c r="C235" s="210"/>
      <c r="D235" s="210"/>
      <c r="E235" s="210"/>
      <c r="F235" s="210"/>
      <c r="G235" s="210"/>
      <c r="H235" s="210"/>
      <c r="I235" s="210"/>
      <c r="J235" s="210"/>
    </row>
    <row r="236" spans="1:10" s="191" customFormat="1" ht="15.75" x14ac:dyDescent="0.25">
      <c r="A236" s="210" t="s">
        <v>369</v>
      </c>
      <c r="B236" s="210"/>
      <c r="C236" s="210"/>
      <c r="D236" s="210"/>
      <c r="E236" s="210"/>
      <c r="F236" s="210"/>
      <c r="G236" s="210"/>
      <c r="H236" s="210"/>
      <c r="I236" s="210"/>
      <c r="J236" s="210"/>
    </row>
    <row r="237" spans="1:10" s="191" customFormat="1" ht="15.75" x14ac:dyDescent="0.25">
      <c r="A237" s="210" t="s">
        <v>370</v>
      </c>
      <c r="B237" s="210"/>
      <c r="C237" s="210"/>
      <c r="D237" s="210"/>
      <c r="E237" s="210"/>
      <c r="F237" s="210"/>
      <c r="G237" s="210"/>
      <c r="H237" s="210"/>
      <c r="I237" s="210"/>
      <c r="J237" s="210"/>
    </row>
    <row r="238" spans="1:10" s="191" customFormat="1" ht="15.75" x14ac:dyDescent="0.25">
      <c r="A238" s="210" t="s">
        <v>371</v>
      </c>
      <c r="B238" s="210"/>
      <c r="C238" s="210"/>
      <c r="D238" s="210"/>
      <c r="E238" s="210"/>
      <c r="F238" s="210"/>
      <c r="G238" s="210"/>
      <c r="H238" s="210"/>
      <c r="I238" s="210"/>
      <c r="J238" s="210"/>
    </row>
    <row r="239" spans="1:10" s="191" customFormat="1" ht="15.75" x14ac:dyDescent="0.2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</row>
    <row r="240" spans="1:10" s="191" customFormat="1" ht="15.75" x14ac:dyDescent="0.25">
      <c r="A240" s="211" t="s">
        <v>372</v>
      </c>
      <c r="B240" s="211"/>
      <c r="C240" s="211"/>
      <c r="D240" s="211"/>
      <c r="E240" s="211"/>
      <c r="F240" s="211"/>
      <c r="G240" s="211"/>
      <c r="H240" s="211"/>
      <c r="I240" s="211"/>
      <c r="J240" s="211"/>
    </row>
    <row r="241" spans="1:10" s="191" customFormat="1" ht="15.75" x14ac:dyDescent="0.25">
      <c r="A241" s="210" t="s">
        <v>373</v>
      </c>
      <c r="B241" s="210"/>
      <c r="C241" s="210"/>
      <c r="D241" s="210"/>
      <c r="E241" s="210"/>
      <c r="F241" s="210"/>
      <c r="G241" s="210"/>
      <c r="H241" s="210"/>
      <c r="I241" s="210"/>
      <c r="J241" s="210"/>
    </row>
    <row r="242" spans="1:10" s="191" customFormat="1" ht="15.75" x14ac:dyDescent="0.25">
      <c r="A242" s="210" t="s">
        <v>374</v>
      </c>
      <c r="B242" s="210"/>
      <c r="C242" s="210"/>
      <c r="D242" s="210"/>
      <c r="E242" s="210"/>
      <c r="F242" s="210"/>
      <c r="G242" s="210"/>
      <c r="H242" s="210"/>
      <c r="I242" s="210"/>
      <c r="J242" s="210"/>
    </row>
    <row r="243" spans="1:10" s="191" customFormat="1" ht="15.75" x14ac:dyDescent="0.25">
      <c r="A243" s="210" t="s">
        <v>375</v>
      </c>
      <c r="B243" s="210"/>
      <c r="C243" s="210"/>
      <c r="D243" s="210"/>
      <c r="E243" s="210"/>
      <c r="F243" s="210"/>
      <c r="G243" s="210"/>
      <c r="H243" s="210"/>
      <c r="I243" s="210"/>
      <c r="J243" s="210"/>
    </row>
    <row r="244" spans="1:10" s="191" customFormat="1" ht="15.75" x14ac:dyDescent="0.25">
      <c r="A244" s="210" t="s">
        <v>376</v>
      </c>
      <c r="B244" s="210"/>
      <c r="C244" s="210"/>
      <c r="D244" s="210"/>
      <c r="E244" s="210"/>
      <c r="F244" s="210"/>
      <c r="G244" s="210"/>
      <c r="H244" s="210"/>
      <c r="I244" s="210"/>
      <c r="J244" s="210"/>
    </row>
    <row r="245" spans="1:10" s="191" customFormat="1" ht="15.75" x14ac:dyDescent="0.25"/>
    <row r="246" spans="1:10" s="191" customFormat="1" ht="15.75" x14ac:dyDescent="0.25"/>
    <row r="247" spans="1:10" s="191" customFormat="1" ht="15.75" x14ac:dyDescent="0.25"/>
    <row r="248" spans="1:10" s="191" customFormat="1" ht="15.75" x14ac:dyDescent="0.25"/>
    <row r="249" spans="1:10" s="191" customFormat="1" ht="15.75" x14ac:dyDescent="0.25"/>
    <row r="250" spans="1:10" s="191" customFormat="1" ht="15.75" x14ac:dyDescent="0.25"/>
    <row r="251" spans="1:10" s="191" customFormat="1" ht="15.75" x14ac:dyDescent="0.25"/>
    <row r="252" spans="1:10" s="191" customFormat="1" ht="15.75" x14ac:dyDescent="0.25"/>
  </sheetData>
  <mergeCells count="222">
    <mergeCell ref="A240:J240"/>
    <mergeCell ref="A241:J241"/>
    <mergeCell ref="A242:J242"/>
    <mergeCell ref="A243:J243"/>
    <mergeCell ref="A244:J244"/>
    <mergeCell ref="B234:J234"/>
    <mergeCell ref="B235:J235"/>
    <mergeCell ref="A236:J236"/>
    <mergeCell ref="A237:J237"/>
    <mergeCell ref="A238:J238"/>
    <mergeCell ref="A239:J239"/>
    <mergeCell ref="A228:J228"/>
    <mergeCell ref="A229:J229"/>
    <mergeCell ref="A230:J230"/>
    <mergeCell ref="B231:J231"/>
    <mergeCell ref="B232:J232"/>
    <mergeCell ref="A233:J233"/>
    <mergeCell ref="A222:J222"/>
    <mergeCell ref="A223:J223"/>
    <mergeCell ref="A224:J224"/>
    <mergeCell ref="A225:J225"/>
    <mergeCell ref="A226:J226"/>
    <mergeCell ref="A227:J227"/>
    <mergeCell ref="A216:J216"/>
    <mergeCell ref="A217:J217"/>
    <mergeCell ref="A218:J218"/>
    <mergeCell ref="A219:J219"/>
    <mergeCell ref="A220:J220"/>
    <mergeCell ref="A221:J221"/>
    <mergeCell ref="A209:J209"/>
    <mergeCell ref="A210:J210"/>
    <mergeCell ref="A211:J211"/>
    <mergeCell ref="A212:J212"/>
    <mergeCell ref="A213:J213"/>
    <mergeCell ref="A214:J214"/>
    <mergeCell ref="A203:J203"/>
    <mergeCell ref="A204:J204"/>
    <mergeCell ref="A205:J205"/>
    <mergeCell ref="A206:J206"/>
    <mergeCell ref="A207:J207"/>
    <mergeCell ref="A208:J208"/>
    <mergeCell ref="A196:J196"/>
    <mergeCell ref="A197:J197"/>
    <mergeCell ref="A198:J198"/>
    <mergeCell ref="A199:J199"/>
    <mergeCell ref="A201:J201"/>
    <mergeCell ref="A202:J202"/>
    <mergeCell ref="A190:J190"/>
    <mergeCell ref="A191:J191"/>
    <mergeCell ref="A192:J192"/>
    <mergeCell ref="A193:J193"/>
    <mergeCell ref="A194:J194"/>
    <mergeCell ref="A195:J195"/>
    <mergeCell ref="A183:J183"/>
    <mergeCell ref="A184:J184"/>
    <mergeCell ref="A186:J186"/>
    <mergeCell ref="A187:J187"/>
    <mergeCell ref="A188:J188"/>
    <mergeCell ref="A189:J189"/>
    <mergeCell ref="A172:J172"/>
    <mergeCell ref="B178:J178"/>
    <mergeCell ref="A179:J179"/>
    <mergeCell ref="A180:J180"/>
    <mergeCell ref="B181:J181"/>
    <mergeCell ref="A182:J182"/>
    <mergeCell ref="A165:XFD165"/>
    <mergeCell ref="A166:XFD166"/>
    <mergeCell ref="A167:XFD167"/>
    <mergeCell ref="A168:XFD168"/>
    <mergeCell ref="A170:J170"/>
    <mergeCell ref="A171:J171"/>
    <mergeCell ref="A158:XFD158"/>
    <mergeCell ref="A159:XFD159"/>
    <mergeCell ref="A160:XFD160"/>
    <mergeCell ref="A162:XFD162"/>
    <mergeCell ref="A163:XFD163"/>
    <mergeCell ref="A164:XFD164"/>
    <mergeCell ref="A147:J147"/>
    <mergeCell ref="A148:J148"/>
    <mergeCell ref="A149:J149"/>
    <mergeCell ref="A150:J150"/>
    <mergeCell ref="A151:J151"/>
    <mergeCell ref="A152:J152"/>
    <mergeCell ref="A141:J141"/>
    <mergeCell ref="A142:J142"/>
    <mergeCell ref="A143:J143"/>
    <mergeCell ref="A144:J144"/>
    <mergeCell ref="A145:J145"/>
    <mergeCell ref="A146:J146"/>
    <mergeCell ref="A134:I134"/>
    <mergeCell ref="A135:J135"/>
    <mergeCell ref="A137:J137"/>
    <mergeCell ref="A138:J138"/>
    <mergeCell ref="A139:J139"/>
    <mergeCell ref="A140:J140"/>
    <mergeCell ref="A127:J127"/>
    <mergeCell ref="A128:J128"/>
    <mergeCell ref="A130:J130"/>
    <mergeCell ref="A131:J131"/>
    <mergeCell ref="A132:J132"/>
    <mergeCell ref="A133:J133"/>
    <mergeCell ref="A119:J119"/>
    <mergeCell ref="A120:J120"/>
    <mergeCell ref="A121:J121"/>
    <mergeCell ref="A123:J123"/>
    <mergeCell ref="A125:J125"/>
    <mergeCell ref="A126:J126"/>
    <mergeCell ref="A111:J111"/>
    <mergeCell ref="A113:J113"/>
    <mergeCell ref="A114:J114"/>
    <mergeCell ref="A115:J115"/>
    <mergeCell ref="A116:J116"/>
    <mergeCell ref="A117:J117"/>
    <mergeCell ref="A105:J105"/>
    <mergeCell ref="A106:J106"/>
    <mergeCell ref="A107:J107"/>
    <mergeCell ref="A108:J108"/>
    <mergeCell ref="A109:J109"/>
    <mergeCell ref="A110:J110"/>
    <mergeCell ref="A99:J99"/>
    <mergeCell ref="A100:J100"/>
    <mergeCell ref="A101:J101"/>
    <mergeCell ref="A102:J102"/>
    <mergeCell ref="A103:J103"/>
    <mergeCell ref="A104:J104"/>
    <mergeCell ref="A93:J93"/>
    <mergeCell ref="A94:J94"/>
    <mergeCell ref="A95:J95"/>
    <mergeCell ref="A96:J96"/>
    <mergeCell ref="A97:J97"/>
    <mergeCell ref="A98:J98"/>
    <mergeCell ref="B87:J87"/>
    <mergeCell ref="A88:J88"/>
    <mergeCell ref="A89:J89"/>
    <mergeCell ref="A90:J90"/>
    <mergeCell ref="A91:J91"/>
    <mergeCell ref="A92:J92"/>
    <mergeCell ref="B81:J81"/>
    <mergeCell ref="B82:J82"/>
    <mergeCell ref="B83:J83"/>
    <mergeCell ref="B84:J84"/>
    <mergeCell ref="B85:J85"/>
    <mergeCell ref="B86:J86"/>
    <mergeCell ref="A75:J75"/>
    <mergeCell ref="A76:J76"/>
    <mergeCell ref="A77:J77"/>
    <mergeCell ref="A78:J78"/>
    <mergeCell ref="B79:J79"/>
    <mergeCell ref="B80:J80"/>
    <mergeCell ref="A69:XFD69"/>
    <mergeCell ref="B70:J70"/>
    <mergeCell ref="B71:J71"/>
    <mergeCell ref="B72:J72"/>
    <mergeCell ref="B73:J73"/>
    <mergeCell ref="A74:J74"/>
    <mergeCell ref="A62:J62"/>
    <mergeCell ref="A63:J63"/>
    <mergeCell ref="A64:J64"/>
    <mergeCell ref="A65:J65"/>
    <mergeCell ref="A66:J66"/>
    <mergeCell ref="A67:J67"/>
    <mergeCell ref="A56:J56"/>
    <mergeCell ref="A57:J57"/>
    <mergeCell ref="A58:J58"/>
    <mergeCell ref="A59:J59"/>
    <mergeCell ref="A60:J60"/>
    <mergeCell ref="A61:J61"/>
    <mergeCell ref="A50:J50"/>
    <mergeCell ref="A51:J51"/>
    <mergeCell ref="A52:J52"/>
    <mergeCell ref="A53:J53"/>
    <mergeCell ref="A54:J54"/>
    <mergeCell ref="A55:J55"/>
    <mergeCell ref="H44:J44"/>
    <mergeCell ref="H45:J45"/>
    <mergeCell ref="A46:J46"/>
    <mergeCell ref="A47:J47"/>
    <mergeCell ref="A48:XFD48"/>
    <mergeCell ref="A49:J49"/>
    <mergeCell ref="H38:J38"/>
    <mergeCell ref="H39:J39"/>
    <mergeCell ref="H40:J40"/>
    <mergeCell ref="A41:J41"/>
    <mergeCell ref="H42:J42"/>
    <mergeCell ref="H43:J43"/>
    <mergeCell ref="A32:J32"/>
    <mergeCell ref="B33:J33"/>
    <mergeCell ref="B34:J34"/>
    <mergeCell ref="B35:J35"/>
    <mergeCell ref="A36:J36"/>
    <mergeCell ref="A37:D37"/>
    <mergeCell ref="H37:J37"/>
    <mergeCell ref="A26:J26"/>
    <mergeCell ref="A27:J27"/>
    <mergeCell ref="A28:J28"/>
    <mergeCell ref="B29:J29"/>
    <mergeCell ref="B30:J30"/>
    <mergeCell ref="A31:J31"/>
    <mergeCell ref="A19:J19"/>
    <mergeCell ref="A20:J20"/>
    <mergeCell ref="A21:J21"/>
    <mergeCell ref="A22:J22"/>
    <mergeCell ref="A23:J23"/>
    <mergeCell ref="A25:I25"/>
    <mergeCell ref="A16:J16"/>
    <mergeCell ref="A17:J17"/>
    <mergeCell ref="A18:J18"/>
    <mergeCell ref="A7:J7"/>
    <mergeCell ref="A8:J8"/>
    <mergeCell ref="A9:J9"/>
    <mergeCell ref="A10:J10"/>
    <mergeCell ref="A11:J11"/>
    <mergeCell ref="A12:J12"/>
    <mergeCell ref="A1:I1"/>
    <mergeCell ref="A2:J2"/>
    <mergeCell ref="A3:J3"/>
    <mergeCell ref="A4:J4"/>
    <mergeCell ref="A5:J5"/>
    <mergeCell ref="A6:J6"/>
    <mergeCell ref="A13:J13"/>
    <mergeCell ref="A14:J14"/>
    <mergeCell ref="A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PRINT</vt:lpstr>
      <vt:lpstr>PROCEDURES</vt:lpstr>
      <vt:lpstr>MILEAGE GUIDE</vt:lpstr>
      <vt:lpstr>POLICY</vt:lpstr>
    </vt:vector>
  </TitlesOfParts>
  <Company>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Monteleone</dc:creator>
  <cp:lastModifiedBy>Chris Bodnar</cp:lastModifiedBy>
  <cp:lastPrinted>2022-07-25T15:18:00Z</cp:lastPrinted>
  <dcterms:created xsi:type="dcterms:W3CDTF">2022-07-25T15:12:39Z</dcterms:created>
  <dcterms:modified xsi:type="dcterms:W3CDTF">2023-05-01T14:36:39Z</dcterms:modified>
</cp:coreProperties>
</file>